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comments3.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6"/>
  <workbookPr codeName="ThisWorkbook" defaultThemeVersion="166925"/>
  <mc:AlternateContent xmlns:mc="http://schemas.openxmlformats.org/markup-compatibility/2006">
    <mc:Choice Requires="x15">
      <x15ac:absPath xmlns:x15ac="http://schemas.microsoft.com/office/spreadsheetml/2010/11/ac" url="C:\Users\mvv9651\Downloads\"/>
    </mc:Choice>
  </mc:AlternateContent>
  <xr:revisionPtr revIDLastSave="0" documentId="8_{75A84292-8A06-4093-AE32-9C72C8692334}" xr6:coauthVersionLast="47" xr6:coauthVersionMax="47" xr10:uidLastSave="{00000000-0000-0000-0000-000000000000}"/>
  <bookViews>
    <workbookView xWindow="-120" yWindow="-120" windowWidth="38640" windowHeight="21120" tabRatio="897" firstSheet="8" activeTab="1" xr2:uid="{D9BE6C97-BF3B-42E6-8B3E-9B2D8E00EDAD}"/>
  </bookViews>
  <sheets>
    <sheet name="Valuation Assignment" sheetId="24" r:id="rId1"/>
    <sheet name="Feeder" sheetId="30" r:id="rId2"/>
    <sheet name="Financial Summary" sheetId="4" r:id="rId3"/>
    <sheet name="Covenant Summary" sheetId="26" r:id="rId4"/>
    <sheet name="Capital Structure" sheetId="3" r:id="rId5"/>
    <sheet name="Liquidity Analysis" sheetId="25" r:id="rId6"/>
    <sheet name="Income Statement" sheetId="5" r:id="rId7"/>
    <sheet name="Balance Sheet" sheetId="6" r:id="rId8"/>
    <sheet name="Cash Flow" sheetId="7" r:id="rId9"/>
    <sheet name="Comparables" sheetId="28" r:id="rId10"/>
    <sheet name="DCF" sheetId="27" r:id="rId11"/>
    <sheet name="PetSmart Capital Structure" sheetId="29" r:id="rId12"/>
    <sheet name="Drop Down Transaction Notes" sheetId="31" r:id="rId13"/>
  </sheets>
  <definedNames>
    <definedName name="\b">#REF!</definedName>
    <definedName name="\i">#REF!</definedName>
    <definedName name="\O">#REF!</definedName>
    <definedName name="\p">#REF!</definedName>
    <definedName name="\r">#REF!</definedName>
    <definedName name="\s">#REF!</definedName>
    <definedName name="\t">#REF!</definedName>
    <definedName name="\Z">#REF!</definedName>
    <definedName name="____EPS01">#REF!</definedName>
    <definedName name="____eps1">#REF!,#REF!,#REF!,#REF!,#REF!,#REF!,#REF!,#REF!,#REF!</definedName>
    <definedName name="____EPS99">#REF!</definedName>
    <definedName name="____OCF01">#REF!</definedName>
    <definedName name="___BCF01">#REF!</definedName>
    <definedName name="___BCF02">#REF!</definedName>
    <definedName name="___BCF93">#REF!</definedName>
    <definedName name="___BCF94">#REF!</definedName>
    <definedName name="___BCF95">#REF!</definedName>
    <definedName name="___BCF97">#REF!</definedName>
    <definedName name="___BCF98">#REF!</definedName>
    <definedName name="___BCF99">#REF!</definedName>
    <definedName name="___BSO01">#REF!</definedName>
    <definedName name="___BSO02">#REF!</definedName>
    <definedName name="___BSO93">#REF!</definedName>
    <definedName name="___BSO94">#REF!</definedName>
    <definedName name="___BSO95">#REF!</definedName>
    <definedName name="___BSO97">#REF!</definedName>
    <definedName name="___BSO98">#REF!</definedName>
    <definedName name="___BSO99">#REF!</definedName>
    <definedName name="___DAP01">#REF!</definedName>
    <definedName name="___DAP02">#REF!</definedName>
    <definedName name="___DAP03">#REF!</definedName>
    <definedName name="___DAP93">#REF!</definedName>
    <definedName name="___DAP94">#REF!</definedName>
    <definedName name="___DAP95">#REF!</definedName>
    <definedName name="___DAP96">#REF!</definedName>
    <definedName name="___DAP97">#REF!</definedName>
    <definedName name="___DAP98">#REF!</definedName>
    <definedName name="___DAP99">#REF!</definedName>
    <definedName name="___EPS02">#REF!</definedName>
    <definedName name="___EPS03">#REF!</definedName>
    <definedName name="___EPS93">#REF!</definedName>
    <definedName name="___EPS94">#REF!</definedName>
    <definedName name="___EPS95">#REF!</definedName>
    <definedName name="___eps96">#REF!,#REF!,#REF!</definedName>
    <definedName name="___EPS97">#REF!</definedName>
    <definedName name="___EPS98">#REF!</definedName>
    <definedName name="___FCF2001">#REF!</definedName>
    <definedName name="___FCF2002">#REF!</definedName>
    <definedName name="___FCF2003">#REF!</definedName>
    <definedName name="___FCF2004">#REF!</definedName>
    <definedName name="___FCF2005">#REF!</definedName>
    <definedName name="___FCF2006">#REF!</definedName>
    <definedName name="___MCF94">#REF!</definedName>
    <definedName name="___MCF95">#REF!</definedName>
    <definedName name="___MCF96">#REF!</definedName>
    <definedName name="___MCF97">#REF!</definedName>
    <definedName name="___MCF98">#REF!</definedName>
    <definedName name="___OCF02">#REF!</definedName>
    <definedName name="___OCF94">#REF!</definedName>
    <definedName name="___OCF95">#REF!</definedName>
    <definedName name="___OCF96">#REF!</definedName>
    <definedName name="___OCF97">#REF!</definedName>
    <definedName name="___OCF98">#REF!</definedName>
    <definedName name="___OCF99">#REF!</definedName>
    <definedName name="___OGA01">#REF!</definedName>
    <definedName name="___OGA02">#REF!</definedName>
    <definedName name="___OGA03">#REF!</definedName>
    <definedName name="___OGA99">#REF!</definedName>
    <definedName name="___TAX01">#REF!</definedName>
    <definedName name="__123Graph_A" hidden="1">#REF!</definedName>
    <definedName name="__123Graph_B" hidden="1">#REF!</definedName>
    <definedName name="__123Graph_C" hidden="1">#REF!</definedName>
    <definedName name="__123Graph_D" hidden="1">#REF!</definedName>
    <definedName name="__123Graph_E" hidden="1">#REF!</definedName>
    <definedName name="__123Graph_F" hidden="1">#REF!</definedName>
    <definedName name="__123Graph_X" hidden="1">#REF!</definedName>
    <definedName name="__BCF01">#REF!</definedName>
    <definedName name="__BCF02">#REF!</definedName>
    <definedName name="__BCF93">#REF!</definedName>
    <definedName name="__BCF94">#REF!</definedName>
    <definedName name="__BCF95">#REF!</definedName>
    <definedName name="__BCF97">#REF!</definedName>
    <definedName name="__BCF98">#REF!</definedName>
    <definedName name="__BCF99">#REF!</definedName>
    <definedName name="__BSO01">#REF!</definedName>
    <definedName name="__BSO02">#REF!</definedName>
    <definedName name="__BSO93">#REF!</definedName>
    <definedName name="__BSO94">#REF!</definedName>
    <definedName name="__BSO95">#REF!</definedName>
    <definedName name="__BSO97">#REF!</definedName>
    <definedName name="__BSO98">#REF!</definedName>
    <definedName name="__BSO99">#REF!</definedName>
    <definedName name="__DAP01">#REF!</definedName>
    <definedName name="__DAP02">#REF!</definedName>
    <definedName name="__DAP03">#REF!</definedName>
    <definedName name="__DAP93">#REF!</definedName>
    <definedName name="__DAP94">#REF!</definedName>
    <definedName name="__DAP95">#REF!</definedName>
    <definedName name="__DAP96">#REF!</definedName>
    <definedName name="__DAP97">#REF!</definedName>
    <definedName name="__DAP98">#REF!</definedName>
    <definedName name="__DAP99">#REF!</definedName>
    <definedName name="__EPS01">#REF!</definedName>
    <definedName name="__EPS02">#REF!</definedName>
    <definedName name="__EPS03">#REF!</definedName>
    <definedName name="__eps1">#REF!,#REF!,#REF!,#REF!,#REF!,#REF!,#REF!,#REF!,#REF!</definedName>
    <definedName name="__EPS93">#REF!</definedName>
    <definedName name="__EPS94">#REF!</definedName>
    <definedName name="__EPS95">#REF!</definedName>
    <definedName name="__eps96">#REF!,#REF!,#REF!</definedName>
    <definedName name="__EPS97">#REF!</definedName>
    <definedName name="__EPS98">#REF!</definedName>
    <definedName name="__EPS99">#REF!</definedName>
    <definedName name="__FCF2001">#REF!</definedName>
    <definedName name="__FCF2002">#REF!</definedName>
    <definedName name="__FCF2003">#REF!</definedName>
    <definedName name="__FCF2004">#REF!</definedName>
    <definedName name="__FCF2005">#REF!</definedName>
    <definedName name="__FCF2006">#REF!</definedName>
    <definedName name="__FDS_HYPERLINK_TOGGLE_STATE__" hidden="1">"ON"</definedName>
    <definedName name="__FDS_UNIQUE_RANGE_ID_GENERATOR_COUNTER" hidden="1">1</definedName>
    <definedName name="__MCF94">#REF!</definedName>
    <definedName name="__MCF95">#REF!</definedName>
    <definedName name="__MCF96">#REF!</definedName>
    <definedName name="__MCF97">#REF!</definedName>
    <definedName name="__MCF98">#REF!</definedName>
    <definedName name="__mod2">#N/A</definedName>
    <definedName name="__mod23">#N/A</definedName>
    <definedName name="__OCF01">#REF!</definedName>
    <definedName name="__OCF02">#REF!</definedName>
    <definedName name="__OCF94">#REF!</definedName>
    <definedName name="__OCF95">#REF!</definedName>
    <definedName name="__OCF96">#REF!</definedName>
    <definedName name="__OCF97">#REF!</definedName>
    <definedName name="__OCF98">#REF!</definedName>
    <definedName name="__OCF99">#REF!</definedName>
    <definedName name="__OGA01">#REF!</definedName>
    <definedName name="__OGA02">#REF!</definedName>
    <definedName name="__OGA03">#REF!</definedName>
    <definedName name="__OGA99">#REF!</definedName>
    <definedName name="__TAX01">#REF!</definedName>
    <definedName name="_1">#REF!</definedName>
    <definedName name="_1__FDSAUDITLINK__" hidden="1">{"fdsup://Directions/FactSet Auditing Viewer?action=AUDIT_VALUE&amp;DB=129&amp;ID1=484628&amp;VALUEID=02001&amp;SDATE=201102&amp;PERIODTYPE=QTR_STD&amp;SCFT=3&amp;window=popup_no_bar&amp;width=385&amp;height=120&amp;START_MAXIMIZED=FALSE&amp;creator=factset&amp;display_string=Audit"}</definedName>
    <definedName name="_1_31_2005">#REF!</definedName>
    <definedName name="_10_._0SGA_gro">#REF!</definedName>
    <definedName name="_10__FDSAUDITLINK__" hidden="1">{"fdsup://directions/FAT Viewer?action=UPDATE&amp;creator=factset&amp;DYN_ARGS=TRUE&amp;DOC_NAME=FAT:FQL_AUDITING_CLIENT_TEMPLATE.FAT&amp;display_string=Audit&amp;VAR:KEY=XGJCNYLUZO&amp;VAR:QUERY=Q1NGX0xJQUJTX09USF9YREZEX1JFVihRVFIsNDEwOTAsNDEwOTAsRlEp&amp;WINDOW=FIRST_POPUP&amp;HEIGHT=45","0&amp;WIDTH=450&amp;START_MAXIMIZED=FALSE&amp;VAR:CALENDAR=US&amp;VAR:SYMBOL=011827&amp;VAR:INDEX=0"}</definedName>
    <definedName name="_10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0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0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0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0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0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0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0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0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0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0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1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1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1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1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1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1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1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1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1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1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2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2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2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2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2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2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2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2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2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2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3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3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3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3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3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3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3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3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3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3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4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4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4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4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4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4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4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4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4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4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5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5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5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5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5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5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5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5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5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5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6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6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6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6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6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6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6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6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6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6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7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7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7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7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7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7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7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7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7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7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8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8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8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8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8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8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8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8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8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8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9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9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9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9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9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9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9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9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9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09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__FDSAUDITLINK__" hidden="1">{"fdsup://directions/FAT Viewer?action=UPDATE&amp;creator=factset&amp;DYN_ARGS=TRUE&amp;DOC_NAME=FAT:FQL_AUDITING_CLIENT_TEMPLATE.FAT&amp;display_string=Audit&amp;VAR:KEY=FKXCLAFITQ&amp;VAR:QUERY=Q1NGX0xJQUJTX09USF9YREZEX1JFVihRVFIsNDA5OTksNDA5OTksRlEp&amp;WINDOW=FIRST_POPUP&amp;HEIGHT=45","0&amp;WIDTH=450&amp;START_MAXIMIZED=FALSE&amp;VAR:CALENDAR=US&amp;VAR:SYMBOL=011827&amp;VAR:INDEX=0"}</definedName>
    <definedName name="_11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0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0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0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0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0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0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0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0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0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0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1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1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1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1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1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1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1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1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1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1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2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2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2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2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2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2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2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2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2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2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3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3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3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3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3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3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3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3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3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3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4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4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4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4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4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4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4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4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4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4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5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5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5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5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5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5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5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5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5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5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6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6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6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63__FDSAUDITLINK__" hidden="1">{"fdsup://directions/FAT Viewer?action=UPDATE&amp;creator=factset&amp;DYN_ARGS=TRUE&amp;DOC_NAME=FAT:FQL_AUDITING_CLIENT_TEMPLATE.FAT&amp;display_string=Audit&amp;VAR:KEY=RSBILOLANG&amp;VAR:QUERY=RkZfRU5UUlBSX1ZBTChRVFIsNDA2NjksLCwsVVNEKQ==&amp;WINDOW=FIRST_POPUP&amp;HEIGHT=450&amp;WIDTH=450&amp;","START_MAXIMIZED=FALSE&amp;VAR:CALENDAR=US&amp;VAR:SYMBOL=CRM&amp;VAR:INDEX=0"}</definedName>
    <definedName name="_1164__FDSAUDITLINK__" hidden="1">{"fdsup://directions/FAT Viewer?action=UPDATE&amp;creator=factset&amp;DYN_ARGS=TRUE&amp;DOC_NAME=FAT:FQL_AUDITING_CLIENT_TEMPLATE.FAT&amp;display_string=Audit&amp;VAR:KEY=JSNCDEDSRE&amp;VAR:QUERY=RkZfRU5UUlBSX1ZBTChRVFIsNDA2NjIsLCwsVVNEKQ==&amp;WINDOW=FIRST_POPUP&amp;HEIGHT=450&amp;WIDTH=450&amp;","START_MAXIMIZED=FALSE&amp;VAR:CALENDAR=US&amp;VAR:SYMBOL=CRM&amp;VAR:INDEX=0"}</definedName>
    <definedName name="_1165__FDSAUDITLINK__" hidden="1">{"fdsup://directions/FAT Viewer?action=UPDATE&amp;creator=factset&amp;DYN_ARGS=TRUE&amp;DOC_NAME=FAT:FQL_AUDITING_CLIENT_TEMPLATE.FAT&amp;display_string=Audit&amp;VAR:KEY=JETKTKFEBY&amp;VAR:QUERY=RkZfRU5UUlBSX1ZBTChRVFIsNDA2NTUsLCwsVVNEKQ==&amp;WINDOW=FIRST_POPUP&amp;HEIGHT=450&amp;WIDTH=450&amp;","START_MAXIMIZED=FALSE&amp;VAR:CALENDAR=US&amp;VAR:SYMBOL=CRM&amp;VAR:INDEX=0"}</definedName>
    <definedName name="_1166__FDSAUDITLINK__" hidden="1">{"fdsup://directions/FAT Viewer?action=UPDATE&amp;creator=factset&amp;DYN_ARGS=TRUE&amp;DOC_NAME=FAT:FQL_AUDITING_CLIENT_TEMPLATE.FAT&amp;display_string=Audit&amp;VAR:KEY=XKRSZELKDE&amp;VAR:QUERY=RkZfRU5UUlBSX1ZBTChRVFIsNDA2NDgsLCwsVVNEKQ==&amp;WINDOW=FIRST_POPUP&amp;HEIGHT=450&amp;WIDTH=450&amp;","START_MAXIMIZED=FALSE&amp;VAR:CALENDAR=US&amp;VAR:SYMBOL=CRM&amp;VAR:INDEX=0"}</definedName>
    <definedName name="_1167__FDSAUDITLINK__" hidden="1">{"fdsup://directions/FAT Viewer?action=UPDATE&amp;creator=factset&amp;DYN_ARGS=TRUE&amp;DOC_NAME=FAT:FQL_AUDITING_CLIENT_TEMPLATE.FAT&amp;display_string=Audit&amp;VAR:KEY=BULOLYVQBQ&amp;VAR:QUERY=RkZfRU5UUlBSX1ZBTChRVFIsNDA2NDEsLCwsVVNEKQ==&amp;WINDOW=FIRST_POPUP&amp;HEIGHT=450&amp;WIDTH=450&amp;","START_MAXIMIZED=FALSE&amp;VAR:CALENDAR=US&amp;VAR:SYMBOL=CRM&amp;VAR:INDEX=0"}</definedName>
    <definedName name="_1168__FDSAUDITLINK__" hidden="1">{"fdsup://directions/FAT Viewer?action=UPDATE&amp;creator=factset&amp;DYN_ARGS=TRUE&amp;DOC_NAME=FAT:FQL_AUDITING_CLIENT_TEMPLATE.FAT&amp;display_string=Audit&amp;VAR:KEY=TOLGTKZSTY&amp;VAR:QUERY=RkZfRU5UUlBSX1ZBTChRVFIsNDA2MzQsLCwsVVNEKQ==&amp;WINDOW=FIRST_POPUP&amp;HEIGHT=450&amp;WIDTH=450&amp;","START_MAXIMIZED=FALSE&amp;VAR:CALENDAR=US&amp;VAR:SYMBOL=CRM&amp;VAR:INDEX=0"}</definedName>
    <definedName name="_1169__FDSAUDITLINK__" hidden="1">{"fdsup://directions/FAT Viewer?action=UPDATE&amp;creator=factset&amp;DYN_ARGS=TRUE&amp;DOC_NAME=FAT:FQL_AUDITING_CLIENT_TEMPLATE.FAT&amp;display_string=Audit&amp;VAR:KEY=BKZYLQDKLC&amp;VAR:QUERY=RkZfRU5UUlBSX1ZBTChRVFIsNDA2MjcsLCwsVVNEKQ==&amp;WINDOW=FIRST_POPUP&amp;HEIGHT=450&amp;WIDTH=450&amp;","START_MAXIMIZED=FALSE&amp;VAR:CALENDAR=US&amp;VAR:SYMBOL=CRM&amp;VAR:INDEX=0"}</definedName>
    <definedName name="_11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70__FDSAUDITLINK__" hidden="1">{"fdsup://directions/FAT Viewer?action=UPDATE&amp;creator=factset&amp;DYN_ARGS=TRUE&amp;DOC_NAME=FAT:FQL_AUDITING_CLIENT_TEMPLATE.FAT&amp;display_string=Audit&amp;VAR:KEY=NWTYTYZCTM&amp;VAR:QUERY=RkZfRU5UUlBSX1ZBTChRVFIsNDA2MjAsLCwsVVNEKQ==&amp;WINDOW=FIRST_POPUP&amp;HEIGHT=450&amp;WIDTH=450&amp;","START_MAXIMIZED=FALSE&amp;VAR:CALENDAR=US&amp;VAR:SYMBOL=CRM&amp;VAR:INDEX=0"}</definedName>
    <definedName name="_1171__FDSAUDITLINK__" hidden="1">{"fdsup://directions/FAT Viewer?action=UPDATE&amp;creator=factset&amp;DYN_ARGS=TRUE&amp;DOC_NAME=FAT:FQL_AUDITING_CLIENT_TEMPLATE.FAT&amp;display_string=Audit&amp;VAR:KEY=DELANSRCFY&amp;VAR:QUERY=RkZfRU5UUlBSX1ZBTChRVFIsNDA2MTMsLCwsVVNEKQ==&amp;WINDOW=FIRST_POPUP&amp;HEIGHT=450&amp;WIDTH=450&amp;","START_MAXIMIZED=FALSE&amp;VAR:CALENDAR=US&amp;VAR:SYMBOL=CRM&amp;VAR:INDEX=0"}</definedName>
    <definedName name="_1172__FDSAUDITLINK__" hidden="1">{"fdsup://directions/FAT Viewer?action=UPDATE&amp;creator=factset&amp;DYN_ARGS=TRUE&amp;DOC_NAME=FAT:FQL_AUDITING_CLIENT_TEMPLATE.FAT&amp;display_string=Audit&amp;VAR:KEY=FWXCLEVETW&amp;VAR:QUERY=RkZfRU5UUlBSX1ZBTChRVFIsNDA2MDYsLCwsVVNEKQ==&amp;WINDOW=FIRST_POPUP&amp;HEIGHT=450&amp;WIDTH=450&amp;","START_MAXIMIZED=FALSE&amp;VAR:CALENDAR=US&amp;VAR:SYMBOL=CRM&amp;VAR:INDEX=0"}</definedName>
    <definedName name="_1173__FDSAUDITLINK__" hidden="1">{"fdsup://directions/FAT Viewer?action=UPDATE&amp;creator=factset&amp;DYN_ARGS=TRUE&amp;DOC_NAME=FAT:FQL_AUDITING_CLIENT_TEMPLATE.FAT&amp;display_string=Audit&amp;VAR:KEY=ROTKFAJQLO&amp;VAR:QUERY=RkZfRU5UUlBSX1ZBTChRVFIsNDA1OTksLCwsVVNEKQ==&amp;WINDOW=FIRST_POPUP&amp;HEIGHT=450&amp;WIDTH=450&amp;","START_MAXIMIZED=FALSE&amp;VAR:CALENDAR=US&amp;VAR:SYMBOL=CRM&amp;VAR:INDEX=0"}</definedName>
    <definedName name="_1174__FDSAUDITLINK__" hidden="1">{"fdsup://directions/FAT Viewer?action=UPDATE&amp;creator=factset&amp;DYN_ARGS=TRUE&amp;DOC_NAME=FAT:FQL_AUDITING_CLIENT_TEMPLATE.FAT&amp;display_string=Audit&amp;VAR:KEY=LMXIFEBATO&amp;VAR:QUERY=RkZfRU5UUlBSX1ZBTChRVFIsNDA1OTIsLCwsVVNEKQ==&amp;WINDOW=FIRST_POPUP&amp;HEIGHT=450&amp;WIDTH=450&amp;","START_MAXIMIZED=FALSE&amp;VAR:CALENDAR=US&amp;VAR:SYMBOL=CRM&amp;VAR:INDEX=0"}</definedName>
    <definedName name="_1175__FDSAUDITLINK__" hidden="1">{"fdsup://directions/FAT Viewer?action=UPDATE&amp;creator=factset&amp;DYN_ARGS=TRUE&amp;DOC_NAME=FAT:FQL_AUDITING_CLIENT_TEMPLATE.FAT&amp;display_string=Audit&amp;VAR:KEY=JGJEJUJMHU&amp;VAR:QUERY=RkZfRU5UUlBSX1ZBTChRVFIsNDA1ODUsLCwsVVNEKQ==&amp;WINDOW=FIRST_POPUP&amp;HEIGHT=450&amp;WIDTH=450&amp;","START_MAXIMIZED=FALSE&amp;VAR:CALENDAR=US&amp;VAR:SYMBOL=CRM&amp;VAR:INDEX=0"}</definedName>
    <definedName name="_1176__FDSAUDITLINK__" hidden="1">{"fdsup://directions/FAT Viewer?action=UPDATE&amp;creator=factset&amp;DYN_ARGS=TRUE&amp;DOC_NAME=FAT:FQL_AUDITING_CLIENT_TEMPLATE.FAT&amp;display_string=Audit&amp;VAR:KEY=JGJMZILYTQ&amp;VAR:QUERY=RkZfRU5UUlBSX1ZBTChRVFIsNDA1NzgsLCwsVVNEKQ==&amp;WINDOW=FIRST_POPUP&amp;HEIGHT=450&amp;WIDTH=450&amp;","START_MAXIMIZED=FALSE&amp;VAR:CALENDAR=US&amp;VAR:SYMBOL=CRM&amp;VAR:INDEX=0"}</definedName>
    <definedName name="_1177__FDSAUDITLINK__" hidden="1">{"fdsup://directions/FAT Viewer?action=UPDATE&amp;creator=factset&amp;DYN_ARGS=TRUE&amp;DOC_NAME=FAT:FQL_AUDITING_CLIENT_TEMPLATE.FAT&amp;display_string=Audit&amp;VAR:KEY=FCBEJSZYZU&amp;VAR:QUERY=RkZfRU5UUlBSX1ZBTChRVFIsNDA1NzEsLCwsVVNEKQ==&amp;WINDOW=FIRST_POPUP&amp;HEIGHT=450&amp;WIDTH=450&amp;","START_MAXIMIZED=FALSE&amp;VAR:CALENDAR=US&amp;VAR:SYMBOL=CRM&amp;VAR:INDEX=0"}</definedName>
    <definedName name="_1178__FDSAUDITLINK__" hidden="1">{"fdsup://directions/FAT Viewer?action=UPDATE&amp;creator=factset&amp;DYN_ARGS=TRUE&amp;DOC_NAME=FAT:FQL_AUDITING_CLIENT_TEMPLATE.FAT&amp;display_string=Audit&amp;VAR:KEY=NGBAZERWBQ&amp;VAR:QUERY=RkZfRU5UUlBSX1ZBTChRVFIsNDA1NjQsLCwsVVNEKQ==&amp;WINDOW=FIRST_POPUP&amp;HEIGHT=450&amp;WIDTH=450&amp;","START_MAXIMIZED=FALSE&amp;VAR:CALENDAR=US&amp;VAR:SYMBOL=CRM&amp;VAR:INDEX=0"}</definedName>
    <definedName name="_1179__FDSAUDITLINK__" hidden="1">{"fdsup://directions/FAT Viewer?action=UPDATE&amp;creator=factset&amp;DYN_ARGS=TRUE&amp;DOC_NAME=FAT:FQL_AUDITING_CLIENT_TEMPLATE.FAT&amp;display_string=Audit&amp;VAR:KEY=NKJSJIVERY&amp;VAR:QUERY=RkZfRU5UUlBSX1ZBTChRVFIsNDA1NTcsLCwsVVNEKQ==&amp;WINDOW=FIRST_POPUP&amp;HEIGHT=450&amp;WIDTH=450&amp;","START_MAXIMIZED=FALSE&amp;VAR:CALENDAR=US&amp;VAR:SYMBOL=CRM&amp;VAR:INDEX=0"}</definedName>
    <definedName name="_11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80__FDSAUDITLINK__" hidden="1">{"fdsup://directions/FAT Viewer?action=UPDATE&amp;creator=factset&amp;DYN_ARGS=TRUE&amp;DOC_NAME=FAT:FQL_AUDITING_CLIENT_TEMPLATE.FAT&amp;display_string=Audit&amp;VAR:KEY=JUJORIRUPG&amp;VAR:QUERY=RkZfRU5UUlBSX1ZBTChRVFIsNDA1NTAsLCwsVVNEKQ==&amp;WINDOW=FIRST_POPUP&amp;HEIGHT=450&amp;WIDTH=450&amp;","START_MAXIMIZED=FALSE&amp;VAR:CALENDAR=US&amp;VAR:SYMBOL=CRM&amp;VAR:INDEX=0"}</definedName>
    <definedName name="_1181__FDSAUDITLINK__" hidden="1">{"fdsup://directions/FAT Viewer?action=UPDATE&amp;creator=factset&amp;DYN_ARGS=TRUE&amp;DOC_NAME=FAT:FQL_AUDITING_CLIENT_TEMPLATE.FAT&amp;display_string=Audit&amp;VAR:KEY=ZQLYJKFOPO&amp;VAR:QUERY=RkZfRU5UUlBSX1ZBTChRVFIsNDA1NDMsLCwsVVNEKQ==&amp;WINDOW=FIRST_POPUP&amp;HEIGHT=450&amp;WIDTH=450&amp;","START_MAXIMIZED=FALSE&amp;VAR:CALENDAR=US&amp;VAR:SYMBOL=CRM&amp;VAR:INDEX=0"}</definedName>
    <definedName name="_1182__FDSAUDITLINK__" hidden="1">{"fdsup://directions/FAT Viewer?action=UPDATE&amp;creator=factset&amp;DYN_ARGS=TRUE&amp;DOC_NAME=FAT:FQL_AUDITING_CLIENT_TEMPLATE.FAT&amp;display_string=Audit&amp;VAR:KEY=FYPOHMVUXI&amp;VAR:QUERY=RkZfRU5UUlBSX1ZBTChRVFIsNDA1MzYsLCwsVVNEKQ==&amp;WINDOW=FIRST_POPUP&amp;HEIGHT=450&amp;WIDTH=450&amp;","START_MAXIMIZED=FALSE&amp;VAR:CALENDAR=US&amp;VAR:SYMBOL=CRM&amp;VAR:INDEX=0"}</definedName>
    <definedName name="_1183__FDSAUDITLINK__" hidden="1">{"fdsup://directions/FAT Viewer?action=UPDATE&amp;creator=factset&amp;DYN_ARGS=TRUE&amp;DOC_NAME=FAT:FQL_AUDITING_CLIENT_TEMPLATE.FAT&amp;display_string=Audit&amp;VAR:KEY=BYLGJKPEHK&amp;VAR:QUERY=RkZfRU5UUlBSX1ZBTChRVFIsNDA1MjksLCwsVVNEKQ==&amp;WINDOW=FIRST_POPUP&amp;HEIGHT=450&amp;WIDTH=450&amp;","START_MAXIMIZED=FALSE&amp;VAR:CALENDAR=US&amp;VAR:SYMBOL=CRM&amp;VAR:INDEX=0"}</definedName>
    <definedName name="_1184__FDSAUDITLINK__" hidden="1">{"fdsup://directions/FAT Viewer?action=UPDATE&amp;creator=factset&amp;DYN_ARGS=TRUE&amp;DOC_NAME=FAT:FQL_AUDITING_CLIENT_TEMPLATE.FAT&amp;display_string=Audit&amp;VAR:KEY=NWVWJOTQTM&amp;VAR:QUERY=RkZfRU5UUlBSX1ZBTChRVFIsNDA1MjIsLCwsVVNEKQ==&amp;WINDOW=FIRST_POPUP&amp;HEIGHT=450&amp;WIDTH=450&amp;","START_MAXIMIZED=FALSE&amp;VAR:CALENDAR=US&amp;VAR:SYMBOL=CRM&amp;VAR:INDEX=0"}</definedName>
    <definedName name="_1185__FDSAUDITLINK__" hidden="1">{"fdsup://directions/FAT Viewer?action=UPDATE&amp;creator=factset&amp;DYN_ARGS=TRUE&amp;DOC_NAME=FAT:FQL_AUDITING_CLIENT_TEMPLATE.FAT&amp;display_string=Audit&amp;VAR:KEY=BIPEXERSRK&amp;VAR:QUERY=RkZfRU5UUlBSX1ZBTChRVFIsNDA1MTUsLCwsVVNEKQ==&amp;WINDOW=FIRST_POPUP&amp;HEIGHT=450&amp;WIDTH=450&amp;","START_MAXIMIZED=FALSE&amp;VAR:CALENDAR=US&amp;VAR:SYMBOL=CRM&amp;VAR:INDEX=0"}</definedName>
    <definedName name="_1186__FDSAUDITLINK__" hidden="1">{"fdsup://directions/FAT Viewer?action=UPDATE&amp;creator=factset&amp;DYN_ARGS=TRUE&amp;DOC_NAME=FAT:FQL_AUDITING_CLIENT_TEMPLATE.FAT&amp;display_string=Audit&amp;VAR:KEY=RATWTSNUXG&amp;VAR:QUERY=RkZfRU5UUlBSX1ZBTChRVFIsNDA1MDgsLCwsVVNEKQ==&amp;WINDOW=FIRST_POPUP&amp;HEIGHT=450&amp;WIDTH=450&amp;","START_MAXIMIZED=FALSE&amp;VAR:CALENDAR=US&amp;VAR:SYMBOL=CRM&amp;VAR:INDEX=0"}</definedName>
    <definedName name="_1187__FDSAUDITLINK__" hidden="1">{"fdsup://directions/FAT Viewer?action=UPDATE&amp;creator=factset&amp;DYN_ARGS=TRUE&amp;DOC_NAME=FAT:FQL_AUDITING_CLIENT_TEMPLATE.FAT&amp;display_string=Audit&amp;VAR:KEY=BWNUZSVUXK&amp;VAR:QUERY=RkZfRU5UUlBSX1ZBTChRVFIsNDA1MDEsLCwsVVNEKQ==&amp;WINDOW=FIRST_POPUP&amp;HEIGHT=450&amp;WIDTH=450&amp;","START_MAXIMIZED=FALSE&amp;VAR:CALENDAR=US&amp;VAR:SYMBOL=CRM&amp;VAR:INDEX=0"}</definedName>
    <definedName name="_1188__FDSAUDITLINK__" hidden="1">{"fdsup://directions/FAT Viewer?action=UPDATE&amp;creator=factset&amp;DYN_ARGS=TRUE&amp;DOC_NAME=FAT:FQL_AUDITING_CLIENT_TEMPLATE.FAT&amp;display_string=Audit&amp;VAR:KEY=DWHGJYPWZS&amp;VAR:QUERY=RkZfRU5UUlBSX1ZBTChRVFIsNDA0OTQsLCwsVVNEKQ==&amp;WINDOW=FIRST_POPUP&amp;HEIGHT=450&amp;WIDTH=450&amp;","START_MAXIMIZED=FALSE&amp;VAR:CALENDAR=US&amp;VAR:SYMBOL=CRM&amp;VAR:INDEX=0"}</definedName>
    <definedName name="_1189__FDSAUDITLINK__" hidden="1">{"fdsup://directions/FAT Viewer?action=UPDATE&amp;creator=factset&amp;DYN_ARGS=TRUE&amp;DOC_NAME=FAT:FQL_AUDITING_CLIENT_TEMPLATE.FAT&amp;display_string=Audit&amp;VAR:KEY=ZYNQPUPAPI&amp;VAR:QUERY=RkZfRU5UUlBSX1ZBTChRVFIsNDA0ODcsLCwsVVNEKQ==&amp;WINDOW=FIRST_POPUP&amp;HEIGHT=450&amp;WIDTH=450&amp;","START_MAXIMIZED=FALSE&amp;VAR:CALENDAR=US&amp;VAR:SYMBOL=CRM&amp;VAR:INDEX=0"}</definedName>
    <definedName name="_11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190__FDSAUDITLINK__" hidden="1">{"fdsup://directions/FAT Viewer?action=UPDATE&amp;creator=factset&amp;DYN_ARGS=TRUE&amp;DOC_NAME=FAT:FQL_AUDITING_CLIENT_TEMPLATE.FAT&amp;display_string=Audit&amp;VAR:KEY=NYZSPOBMJM&amp;VAR:QUERY=RkZfRU5UUlBSX1ZBTChRVFIsNDA0ODAsLCwsVVNEKQ==&amp;WINDOW=FIRST_POPUP&amp;HEIGHT=450&amp;WIDTH=450&amp;","START_MAXIMIZED=FALSE&amp;VAR:CALENDAR=US&amp;VAR:SYMBOL=CRM&amp;VAR:INDEX=0"}</definedName>
    <definedName name="_1191__FDSAUDITLINK__" hidden="1">{"fdsup://directions/FAT Viewer?action=UPDATE&amp;creator=factset&amp;DYN_ARGS=TRUE&amp;DOC_NAME=FAT:FQL_AUDITING_CLIENT_TEMPLATE.FAT&amp;display_string=Audit&amp;VAR:KEY=ZEXARGBYFS&amp;VAR:QUERY=RkZfRU5UUlBSX1ZBTChRVFIsNDA0NzMsLCwsVVNEKQ==&amp;WINDOW=FIRST_POPUP&amp;HEIGHT=450&amp;WIDTH=450&amp;","START_MAXIMIZED=FALSE&amp;VAR:CALENDAR=US&amp;VAR:SYMBOL=CRM&amp;VAR:INDEX=0"}</definedName>
    <definedName name="_1192__FDSAUDITLINK__" hidden="1">{"fdsup://directions/FAT Viewer?action=UPDATE&amp;creator=factset&amp;DYN_ARGS=TRUE&amp;DOC_NAME=FAT:FQL_AUDITING_CLIENT_TEMPLATE.FAT&amp;display_string=Audit&amp;VAR:KEY=BQNKZCJSNK&amp;VAR:QUERY=RkZfRU5UUlBSX1ZBTChRVFIsNDA0NjYsLCwsVVNEKQ==&amp;WINDOW=FIRST_POPUP&amp;HEIGHT=450&amp;WIDTH=450&amp;","START_MAXIMIZED=FALSE&amp;VAR:CALENDAR=US&amp;VAR:SYMBOL=CRM&amp;VAR:INDEX=0"}</definedName>
    <definedName name="_1193__FDSAUDITLINK__" hidden="1">{"fdsup://directions/FAT Viewer?action=UPDATE&amp;creator=factset&amp;DYN_ARGS=TRUE&amp;DOC_NAME=FAT:FQL_AUDITING_CLIENT_TEMPLATE.FAT&amp;display_string=Audit&amp;VAR:KEY=ZYFMTSNMJA&amp;VAR:QUERY=RkZfRU5UUlBSX1ZBTChRVFIsNDA0NTksLCwsVVNEKQ==&amp;WINDOW=FIRST_POPUP&amp;HEIGHT=450&amp;WIDTH=450&amp;","START_MAXIMIZED=FALSE&amp;VAR:CALENDAR=US&amp;VAR:SYMBOL=CRM&amp;VAR:INDEX=0"}</definedName>
    <definedName name="_1194__FDSAUDITLINK__" hidden="1">{"fdsup://directions/FAT Viewer?action=UPDATE&amp;creator=factset&amp;DYN_ARGS=TRUE&amp;DOC_NAME=FAT:FQL_AUDITING_CLIENT_TEMPLATE.FAT&amp;display_string=Audit&amp;VAR:KEY=VMDYNQLGJI&amp;VAR:QUERY=RkZfRU5UUlBSX1ZBTChRVFIsNDA0NTIsLCwsVVNEKQ==&amp;WINDOW=FIRST_POPUP&amp;HEIGHT=450&amp;WIDTH=450&amp;","START_MAXIMIZED=FALSE&amp;VAR:CALENDAR=US&amp;VAR:SYMBOL=CRM&amp;VAR:INDEX=0"}</definedName>
    <definedName name="_1195__FDSAUDITLINK__" hidden="1">{"fdsup://directions/FAT Viewer?action=UPDATE&amp;creator=factset&amp;DYN_ARGS=TRUE&amp;DOC_NAME=FAT:FQL_AUDITING_CLIENT_TEMPLATE.FAT&amp;display_string=Audit&amp;VAR:KEY=HSXANMJIBG&amp;VAR:QUERY=RkZfRU5UUlBSX1ZBTChRVFIsNDA0NDUsLCwsVVNEKQ==&amp;WINDOW=FIRST_POPUP&amp;HEIGHT=450&amp;WIDTH=450&amp;","START_MAXIMIZED=FALSE&amp;VAR:CALENDAR=US&amp;VAR:SYMBOL=CRM&amp;VAR:INDEX=0"}</definedName>
    <definedName name="_1196__FDSAUDITLINK__" hidden="1">{"fdsup://directions/FAT Viewer?action=UPDATE&amp;creator=factset&amp;DYN_ARGS=TRUE&amp;DOC_NAME=FAT:FQL_AUDITING_CLIENT_TEMPLATE.FAT&amp;display_string=Audit&amp;VAR:KEY=VMVGDEZYLK&amp;VAR:QUERY=RkZfRU5UUlBSX1ZBTChRVFIsNDA0MzgsLCwsVVNEKQ==&amp;WINDOW=FIRST_POPUP&amp;HEIGHT=450&amp;WIDTH=450&amp;","START_MAXIMIZED=FALSE&amp;VAR:CALENDAR=US&amp;VAR:SYMBOL=CRM&amp;VAR:INDEX=0"}</definedName>
    <definedName name="_1197__FDSAUDITLINK__" hidden="1">{"fdsup://directions/FAT Viewer?action=UPDATE&amp;creator=factset&amp;DYN_ARGS=TRUE&amp;DOC_NAME=FAT:FQL_AUDITING_CLIENT_TEMPLATE.FAT&amp;display_string=Audit&amp;VAR:KEY=BKZAZWFETI&amp;VAR:QUERY=RkZfRU5UUlBSX1ZBTChRVFIsNDA0MzEsLCwsVVNEKQ==&amp;WINDOW=FIRST_POPUP&amp;HEIGHT=450&amp;WIDTH=450&amp;","START_MAXIMIZED=FALSE&amp;VAR:CALENDAR=US&amp;VAR:SYMBOL=CRM&amp;VAR:INDEX=0"}</definedName>
    <definedName name="_1198__FDSAUDITLINK__" hidden="1">{"fdsup://directions/FAT Viewer?action=UPDATE&amp;creator=factset&amp;DYN_ARGS=TRUE&amp;DOC_NAME=FAT:FQL_AUDITING_CLIENT_TEMPLATE.FAT&amp;display_string=Audit&amp;VAR:KEY=HCNELCRCXI&amp;VAR:QUERY=RkZfRU5UUlBSX1ZBTChRVFIsNDA0MjQsLCwsVVNEKQ==&amp;WINDOW=FIRST_POPUP&amp;HEIGHT=450&amp;WIDTH=450&amp;","START_MAXIMIZED=FALSE&amp;VAR:CALENDAR=US&amp;VAR:SYMBOL=CRM&amp;VAR:INDEX=0"}</definedName>
    <definedName name="_1199__FDSAUDITLINK__" hidden="1">{"fdsup://directions/FAT Viewer?action=UPDATE&amp;creator=factset&amp;DYN_ARGS=TRUE&amp;DOC_NAME=FAT:FQL_AUDITING_CLIENT_TEMPLATE.FAT&amp;display_string=Audit&amp;VAR:KEY=DGLABUPSLW&amp;VAR:QUERY=RkZfRU5UUlBSX1ZBTChRVFIsNDA0MTcsLCwsVVNEKQ==&amp;WINDOW=FIRST_POPUP&amp;HEIGHT=450&amp;WIDTH=450&amp;","START_MAXIMIZED=FALSE&amp;VAR:CALENDAR=US&amp;VAR:SYMBOL=CRM&amp;VAR:INDEX=0"}</definedName>
    <definedName name="_12_._0Shares_repurchase_liabil">#REF!</definedName>
    <definedName name="_12__FDSAUDITLINK__" hidden="1">{"fdsup://directions/FAT Viewer?action=UPDATE&amp;creator=factset&amp;DYN_ARGS=TRUE&amp;DOC_NAME=FAT:FQL_AUDITING_CLIENT_TEMPLATE.FAT&amp;display_string=Audit&amp;VAR:KEY=TKREVMBYJQ&amp;VAR:QUERY=Q1NGX0xJQUJTX09USF9YREZEX1JFVihRVFIsNDA5MDgsNDA5MDgsRlEp&amp;WINDOW=FIRST_POPUP&amp;HEIGHT=45","0&amp;WIDTH=450&amp;START_MAXIMIZED=FALSE&amp;VAR:CALENDAR=US&amp;VAR:SYMBOL=011827&amp;VAR:INDEX=0"}</definedName>
    <definedName name="_12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200__FDSAUDITLINK__" hidden="1">{"fdsup://directions/FAT Viewer?action=UPDATE&amp;creator=factset&amp;DYN_ARGS=TRUE&amp;DOC_NAME=FAT:FQL_AUDITING_CLIENT_TEMPLATE.FAT&amp;display_string=Audit&amp;VAR:KEY=FSPADCPWXW&amp;VAR:QUERY=RkZfRU5UUlBSX1ZBTChRVFIsNDA0MTAsLCwsVVNEKQ==&amp;WINDOW=FIRST_POPUP&amp;HEIGHT=450&amp;WIDTH=450&amp;","START_MAXIMIZED=FALSE&amp;VAR:CALENDAR=US&amp;VAR:SYMBOL=CRM&amp;VAR:INDEX=0"}</definedName>
    <definedName name="_1201__FDSAUDITLINK__" hidden="1">{"fdsup://directions/FAT Viewer?action=UPDATE&amp;creator=factset&amp;DYN_ARGS=TRUE&amp;DOC_NAME=FAT:FQL_AUDITING_CLIENT_TEMPLATE.FAT&amp;display_string=Audit&amp;VAR:KEY=JYJMNIHWJI&amp;VAR:QUERY=RkZfRU5UUlBSX1ZBTChRVFIsNDA0MDMsLCwsVVNEKQ==&amp;WINDOW=FIRST_POPUP&amp;HEIGHT=450&amp;WIDTH=450&amp;","START_MAXIMIZED=FALSE&amp;VAR:CALENDAR=US&amp;VAR:SYMBOL=CRM&amp;VAR:INDEX=0"}</definedName>
    <definedName name="_1202__FDSAUDITLINK__" hidden="1">{"fdsup://directions/FAT Viewer?action=UPDATE&amp;creator=factset&amp;DYN_ARGS=TRUE&amp;DOC_NAME=FAT:FQL_AUDITING_CLIENT_TEMPLATE.FAT&amp;display_string=Audit&amp;VAR:KEY=BCTUHETWLG&amp;VAR:QUERY=RkZfRU5UUlBSX1ZBTChRVFIsNDAzOTYsLCwsVVNEKQ==&amp;WINDOW=FIRST_POPUP&amp;HEIGHT=450&amp;WIDTH=450&amp;","START_MAXIMIZED=FALSE&amp;VAR:CALENDAR=US&amp;VAR:SYMBOL=CRM&amp;VAR:INDEX=0"}</definedName>
    <definedName name="_1203__FDSAUDITLINK__" hidden="1">{"fdsup://directions/FAT Viewer?action=UPDATE&amp;creator=factset&amp;DYN_ARGS=TRUE&amp;DOC_NAME=FAT:FQL_AUDITING_CLIENT_TEMPLATE.FAT&amp;display_string=Audit&amp;VAR:KEY=VWJSXIVUBW&amp;VAR:QUERY=RkZfRU5UUlBSX1ZBTChRVFIsNDAzODksLCwsVVNEKQ==&amp;WINDOW=FIRST_POPUP&amp;HEIGHT=450&amp;WIDTH=450&amp;","START_MAXIMIZED=FALSE&amp;VAR:CALENDAR=US&amp;VAR:SYMBOL=CRM&amp;VAR:INDEX=0"}</definedName>
    <definedName name="_1204__FDSAUDITLINK__" hidden="1">{"fdsup://directions/FAT Viewer?action=UPDATE&amp;creator=factset&amp;DYN_ARGS=TRUE&amp;DOC_NAME=FAT:FQL_AUDITING_CLIENT_TEMPLATE.FAT&amp;display_string=Audit&amp;VAR:KEY=PKBWPGDGBC&amp;VAR:QUERY=RkZfRU5UUlBSX1ZBTChRVFIsNDAzODIsLCwsVVNEKQ==&amp;WINDOW=FIRST_POPUP&amp;HEIGHT=450&amp;WIDTH=450&amp;","START_MAXIMIZED=FALSE&amp;VAR:CALENDAR=US&amp;VAR:SYMBOL=CRM&amp;VAR:INDEX=0"}</definedName>
    <definedName name="_1205__FDSAUDITLINK__" hidden="1">{"fdsup://directions/FAT Viewer?action=UPDATE&amp;creator=factset&amp;DYN_ARGS=TRUE&amp;DOC_NAME=FAT:FQL_AUDITING_CLIENT_TEMPLATE.FAT&amp;display_string=Audit&amp;VAR:KEY=ZWDATYRETE&amp;VAR:QUERY=RkZfRU5UUlBSX1ZBTChRVFIsNDAzNzUsLCwsVVNEKQ==&amp;WINDOW=FIRST_POPUP&amp;HEIGHT=450&amp;WIDTH=450&amp;","START_MAXIMIZED=FALSE&amp;VAR:CALENDAR=US&amp;VAR:SYMBOL=CRM&amp;VAR:INDEX=0"}</definedName>
    <definedName name="_1206__FDSAUDITLINK__" hidden="1">{"fdsup://directions/FAT Viewer?action=UPDATE&amp;creator=factset&amp;DYN_ARGS=TRUE&amp;DOC_NAME=FAT:FQL_AUDITING_CLIENT_TEMPLATE.FAT&amp;display_string=Audit&amp;VAR:KEY=ZIVCNSBEXS&amp;VAR:QUERY=RkZfRU5UUlBSX1ZBTChRVFIsNDAzNjgsLCwsVVNEKQ==&amp;WINDOW=FIRST_POPUP&amp;HEIGHT=450&amp;WIDTH=450&amp;","START_MAXIMIZED=FALSE&amp;VAR:CALENDAR=US&amp;VAR:SYMBOL=CRM&amp;VAR:INDEX=0"}</definedName>
    <definedName name="_1207__FDSAUDITLINK__" hidden="1">{"fdsup://directions/FAT Viewer?action=UPDATE&amp;creator=factset&amp;DYN_ARGS=TRUE&amp;DOC_NAME=FAT:FQL_AUDITING_CLIENT_TEMPLATE.FAT&amp;display_string=Audit&amp;VAR:KEY=DSHEHQTAHM&amp;VAR:QUERY=RkZfRU5UUlBSX1ZBTChRVFIsNDAzNjEsLCwsVVNEKQ==&amp;WINDOW=FIRST_POPUP&amp;HEIGHT=450&amp;WIDTH=450&amp;","START_MAXIMIZED=FALSE&amp;VAR:CALENDAR=US&amp;VAR:SYMBOL=CRM&amp;VAR:INDEX=0"}</definedName>
    <definedName name="_1208__FDSAUDITLINK__" hidden="1">{"fdsup://directions/FAT Viewer?action=UPDATE&amp;creator=factset&amp;DYN_ARGS=TRUE&amp;DOC_NAME=FAT:FQL_AUDITING_CLIENT_TEMPLATE.FAT&amp;display_string=Audit&amp;VAR:KEY=JQRIFEXOFW&amp;VAR:QUERY=RkZfRU5UUlBSX1ZBTChRVFIsNDAzNTQsLCwsVVNEKQ==&amp;WINDOW=FIRST_POPUP&amp;HEIGHT=450&amp;WIDTH=450&amp;","START_MAXIMIZED=FALSE&amp;VAR:CALENDAR=US&amp;VAR:SYMBOL=CRM&amp;VAR:INDEX=0"}</definedName>
    <definedName name="_1209__FDSAUDITLINK__" hidden="1">{"fdsup://directions/FAT Viewer?action=UPDATE&amp;creator=factset&amp;DYN_ARGS=TRUE&amp;DOC_NAME=FAT:FQL_AUDITING_CLIENT_TEMPLATE.FAT&amp;display_string=Audit&amp;VAR:KEY=VKTUFYLGJK&amp;VAR:QUERY=RkZfRU5UUlBSX1ZBTChRVFIsNDAzNDcsLCwsVVNEKQ==&amp;WINDOW=FIRST_POPUP&amp;HEIGHT=450&amp;WIDTH=450&amp;","START_MAXIMIZED=FALSE&amp;VAR:CALENDAR=US&amp;VAR:SYMBOL=CRM&amp;VAR:INDEX=0"}</definedName>
    <definedName name="_12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210__FDSAUDITLINK__" hidden="1">{"fdsup://directions/FAT Viewer?action=UPDATE&amp;creator=factset&amp;DYN_ARGS=TRUE&amp;DOC_NAME=FAT:FQL_AUDITING_CLIENT_TEMPLATE.FAT&amp;display_string=Audit&amp;VAR:KEY=XQPIHMTQZO&amp;VAR:QUERY=RkZfRU5UUlBSX1ZBTChRVFIsNDAzNDAsLCwsVVNEKQ==&amp;WINDOW=FIRST_POPUP&amp;HEIGHT=450&amp;WIDTH=450&amp;","START_MAXIMIZED=FALSE&amp;VAR:CALENDAR=US&amp;VAR:SYMBOL=CRM&amp;VAR:INDEX=0"}</definedName>
    <definedName name="_1211__FDSAUDITLINK__" hidden="1">{"fdsup://directions/FAT Viewer?action=UPDATE&amp;creator=factset&amp;DYN_ARGS=TRUE&amp;DOC_NAME=FAT:FQL_AUDITING_CLIENT_TEMPLATE.FAT&amp;display_string=Audit&amp;VAR:KEY=JOHOHYHQPI&amp;VAR:QUERY=RkZfRU5UUlBSX1ZBTChRVFIsNDAzMzMsLCwsVVNEKQ==&amp;WINDOW=FIRST_POPUP&amp;HEIGHT=450&amp;WIDTH=450&amp;","START_MAXIMIZED=FALSE&amp;VAR:CALENDAR=US&amp;VAR:SYMBOL=CRM&amp;VAR:INDEX=0"}</definedName>
    <definedName name="_1212__FDSAUDITLINK__" hidden="1">{"fdsup://directions/FAT Viewer?action=UPDATE&amp;creator=factset&amp;DYN_ARGS=TRUE&amp;DOC_NAME=FAT:FQL_AUDITING_CLIENT_TEMPLATE.FAT&amp;display_string=Audit&amp;VAR:KEY=JCPWFENWHG&amp;VAR:QUERY=RkZfRU5UUlBSX1ZBTChRVFIsNDAzMjYsLCwsVVNEKQ==&amp;WINDOW=FIRST_POPUP&amp;HEIGHT=450&amp;WIDTH=450&amp;","START_MAXIMIZED=FALSE&amp;VAR:CALENDAR=US&amp;VAR:SYMBOL=CRM&amp;VAR:INDEX=0"}</definedName>
    <definedName name="_1213__FDSAUDITLINK__" hidden="1">{"fdsup://directions/FAT Viewer?action=UPDATE&amp;creator=factset&amp;DYN_ARGS=TRUE&amp;DOC_NAME=FAT:FQL_AUDITING_CLIENT_TEMPLATE.FAT&amp;display_string=Audit&amp;VAR:KEY=HKJKRWHQDI&amp;VAR:QUERY=RkZfRU5UUlBSX1ZBTChRVFIsNDAzMTksLCwsVVNEKQ==&amp;WINDOW=FIRST_POPUP&amp;HEIGHT=450&amp;WIDTH=450&amp;","START_MAXIMIZED=FALSE&amp;VAR:CALENDAR=US&amp;VAR:SYMBOL=CRM&amp;VAR:INDEX=0"}</definedName>
    <definedName name="_1214__FDSAUDITLINK__" hidden="1">{"fdsup://directions/FAT Viewer?action=UPDATE&amp;creator=factset&amp;DYN_ARGS=TRUE&amp;DOC_NAME=FAT:FQL_AUDITING_CLIENT_TEMPLATE.FAT&amp;display_string=Audit&amp;VAR:KEY=NYJIHGVGHQ&amp;VAR:QUERY=RkZfRU5UUlBSX1ZBTChRVFIsNDAzMTIsLCwsVVNEKQ==&amp;WINDOW=FIRST_POPUP&amp;HEIGHT=450&amp;WIDTH=450&amp;","START_MAXIMIZED=FALSE&amp;VAR:CALENDAR=US&amp;VAR:SYMBOL=CRM&amp;VAR:INDEX=0"}</definedName>
    <definedName name="_1215__FDSAUDITLINK__" hidden="1">{"fdsup://directions/FAT Viewer?action=UPDATE&amp;creator=factset&amp;DYN_ARGS=TRUE&amp;DOC_NAME=FAT:FQL_AUDITING_CLIENT_TEMPLATE.FAT&amp;display_string=Audit&amp;VAR:KEY=RYLULEDYDK&amp;VAR:QUERY=RkZfRU5UUlBSX1ZBTChRVFIsNDAzMDUsLCwsVVNEKQ==&amp;WINDOW=FIRST_POPUP&amp;HEIGHT=450&amp;WIDTH=450&amp;","START_MAXIMIZED=FALSE&amp;VAR:CALENDAR=US&amp;VAR:SYMBOL=CRM&amp;VAR:INDEX=0"}</definedName>
    <definedName name="_1216__FDSAUDITLINK__" hidden="1">{"fdsup://directions/FAT Viewer?action=UPDATE&amp;creator=factset&amp;DYN_ARGS=TRUE&amp;DOC_NAME=FAT:FQL_AUDITING_CLIENT_TEMPLATE.FAT&amp;display_string=Audit&amp;VAR:KEY=RUVUXYXAXY&amp;VAR:QUERY=RkZfRU5UUlBSX1ZBTChRVFIsNDAyOTgsLCwsVVNEKQ==&amp;WINDOW=FIRST_POPUP&amp;HEIGHT=450&amp;WIDTH=450&amp;","START_MAXIMIZED=FALSE&amp;VAR:CALENDAR=US&amp;VAR:SYMBOL=CRM&amp;VAR:INDEX=0"}</definedName>
    <definedName name="_1217__FDSAUDITLINK__" hidden="1">{"fdsup://directions/FAT Viewer?action=UPDATE&amp;creator=factset&amp;DYN_ARGS=TRUE&amp;DOC_NAME=FAT:FQL_AUDITING_CLIENT_TEMPLATE.FAT&amp;display_string=Audit&amp;VAR:KEY=DGRYHIRSHU&amp;VAR:QUERY=RkZfRU5UUlBSX1ZBTChRVFIsNDAyOTEsLCwsVVNEKQ==&amp;WINDOW=FIRST_POPUP&amp;HEIGHT=450&amp;WIDTH=450&amp;","START_MAXIMIZED=FALSE&amp;VAR:CALENDAR=US&amp;VAR:SYMBOL=CRM&amp;VAR:INDEX=0"}</definedName>
    <definedName name="_1218__FDSAUDITLINK__" hidden="1">{"fdsup://directions/FAT Viewer?action=UPDATE&amp;creator=factset&amp;DYN_ARGS=TRUE&amp;DOC_NAME=FAT:FQL_AUDITING_CLIENT_TEMPLATE.FAT&amp;display_string=Audit&amp;VAR:KEY=PKNMDWTIRA&amp;VAR:QUERY=RkZfRU5UUlBSX1ZBTChRVFIsNDAyODQsLCwsVVNEKQ==&amp;WINDOW=FIRST_POPUP&amp;HEIGHT=450&amp;WIDTH=450&amp;","START_MAXIMIZED=FALSE&amp;VAR:CALENDAR=US&amp;VAR:SYMBOL=CRM&amp;VAR:INDEX=0"}</definedName>
    <definedName name="_1219__FDSAUDITLINK__" hidden="1">{"fdsup://directions/FAT Viewer?action=UPDATE&amp;creator=factset&amp;DYN_ARGS=TRUE&amp;DOC_NAME=FAT:FQL_AUDITING_CLIENT_TEMPLATE.FAT&amp;display_string=Audit&amp;VAR:KEY=ROPGJSJWXO&amp;VAR:QUERY=RkZfRU5UUlBSX1ZBTChRVFIsNDAyNzcsLCwsVVNEKQ==&amp;WINDOW=FIRST_POPUP&amp;HEIGHT=450&amp;WIDTH=450&amp;","START_MAXIMIZED=FALSE&amp;VAR:CALENDAR=US&amp;VAR:SYMBOL=CRM&amp;VAR:INDEX=0"}</definedName>
    <definedName name="_12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220__FDSAUDITLINK__" hidden="1">{"fdsup://directions/FAT Viewer?action=UPDATE&amp;creator=factset&amp;DYN_ARGS=TRUE&amp;DOC_NAME=FAT:FQL_AUDITING_CLIENT_TEMPLATE.FAT&amp;display_string=Audit&amp;VAR:KEY=ZMPYFKFAHI&amp;VAR:QUERY=RkZfRU5UUlBSX1ZBTChRVFIsNDAyNzAsLCwsVVNEKQ==&amp;WINDOW=FIRST_POPUP&amp;HEIGHT=450&amp;WIDTH=450&amp;","START_MAXIMIZED=FALSE&amp;VAR:CALENDAR=US&amp;VAR:SYMBOL=CRM&amp;VAR:INDEX=0"}</definedName>
    <definedName name="_1221__FDSAUDITLINK__" hidden="1">{"fdsup://directions/FAT Viewer?action=UPDATE&amp;creator=factset&amp;DYN_ARGS=TRUE&amp;DOC_NAME=FAT:FQL_AUDITING_CLIENT_TEMPLATE.FAT&amp;display_string=Audit&amp;VAR:KEY=FOBAHSBARY&amp;VAR:QUERY=RkZfRU5UUlBSX1ZBTChRVFIsNDAyNjMsLCwsVVNEKQ==&amp;WINDOW=FIRST_POPUP&amp;HEIGHT=450&amp;WIDTH=450&amp;","START_MAXIMIZED=FALSE&amp;VAR:CALENDAR=US&amp;VAR:SYMBOL=CRM&amp;VAR:INDEX=0"}</definedName>
    <definedName name="_1222__FDSAUDITLINK__" hidden="1">{"fdsup://directions/FAT Viewer?action=UPDATE&amp;creator=factset&amp;DYN_ARGS=TRUE&amp;DOC_NAME=FAT:FQL_AUDITING_CLIENT_TEMPLATE.FAT&amp;display_string=Audit&amp;VAR:KEY=XKPGFGZYNY&amp;VAR:QUERY=RkZfRU5UUlBSX1ZBTChRVFIsNDAyNTYsLCwsVVNEKQ==&amp;WINDOW=FIRST_POPUP&amp;HEIGHT=450&amp;WIDTH=450&amp;","START_MAXIMIZED=FALSE&amp;VAR:CALENDAR=US&amp;VAR:SYMBOL=CRM&amp;VAR:INDEX=0"}</definedName>
    <definedName name="_1223__FDSAUDITLINK__" hidden="1">{"fdsup://directions/FAT Viewer?action=UPDATE&amp;creator=factset&amp;DYN_ARGS=TRUE&amp;DOC_NAME=FAT:FQL_AUDITING_CLIENT_TEMPLATE.FAT&amp;display_string=Audit&amp;VAR:KEY=RENCHUZQBY&amp;VAR:QUERY=RkZfRU5UUlBSX1ZBTChRVFIsNDAyNDksLCwsVVNEKQ==&amp;WINDOW=FIRST_POPUP&amp;HEIGHT=450&amp;WIDTH=450&amp;","START_MAXIMIZED=FALSE&amp;VAR:CALENDAR=US&amp;VAR:SYMBOL=CRM&amp;VAR:INDEX=0"}</definedName>
    <definedName name="_1224__FDSAUDITLINK__" hidden="1">{"fdsup://directions/FAT Viewer?action=UPDATE&amp;creator=factset&amp;DYN_ARGS=TRUE&amp;DOC_NAME=FAT:FQL_AUDITING_CLIENT_TEMPLATE.FAT&amp;display_string=Audit&amp;VAR:KEY=JMBEPMHUNW&amp;VAR:QUERY=RkZfRU5UUlBSX1ZBTChRVFIsNDAyNDIsLCwsVVNEKQ==&amp;WINDOW=FIRST_POPUP&amp;HEIGHT=450&amp;WIDTH=450&amp;","START_MAXIMIZED=FALSE&amp;VAR:CALENDAR=US&amp;VAR:SYMBOL=CRM&amp;VAR:INDEX=0"}</definedName>
    <definedName name="_1225__FDSAUDITLINK__" hidden="1">{"fdsup://directions/FAT Viewer?action=UPDATE&amp;creator=factset&amp;DYN_ARGS=TRUE&amp;DOC_NAME=FAT:FQL_AUDITING_CLIENT_TEMPLATE.FAT&amp;display_string=Audit&amp;VAR:KEY=ZIFKNEHUJE&amp;VAR:QUERY=RkZfRU5UUlBSX1ZBTChRVFIsNDAyMzUsLCwsVVNEKQ==&amp;WINDOW=FIRST_POPUP&amp;HEIGHT=450&amp;WIDTH=450&amp;","START_MAXIMIZED=FALSE&amp;VAR:CALENDAR=US&amp;VAR:SYMBOL=CRM&amp;VAR:INDEX=0"}</definedName>
    <definedName name="_1226__FDSAUDITLINK__" hidden="1">{"fdsup://directions/FAT Viewer?action=UPDATE&amp;creator=factset&amp;DYN_ARGS=TRUE&amp;DOC_NAME=FAT:FQL_AUDITING_CLIENT_TEMPLATE.FAT&amp;display_string=Audit&amp;VAR:KEY=RKTKBEBGVK&amp;VAR:QUERY=RkZfRU5UUlBSX1ZBTChRVFIsNDAyMjgsLCwsVVNEKQ==&amp;WINDOW=FIRST_POPUP&amp;HEIGHT=450&amp;WIDTH=450&amp;","START_MAXIMIZED=FALSE&amp;VAR:CALENDAR=US&amp;VAR:SYMBOL=CRM&amp;VAR:INDEX=0"}</definedName>
    <definedName name="_1227__FDSAUDITLINK__" hidden="1">{"fdsup://directions/FAT Viewer?action=UPDATE&amp;creator=factset&amp;DYN_ARGS=TRUE&amp;DOC_NAME=FAT:FQL_AUDITING_CLIENT_TEMPLATE.FAT&amp;display_string=Audit&amp;VAR:KEY=ZSDQPWXQVE&amp;VAR:QUERY=RkZfRU5UUlBSX1ZBTChRVFIsNDAyMjEsLCwsVVNEKQ==&amp;WINDOW=FIRST_POPUP&amp;HEIGHT=450&amp;WIDTH=450&amp;","START_MAXIMIZED=FALSE&amp;VAR:CALENDAR=US&amp;VAR:SYMBOL=CRM&amp;VAR:INDEX=0"}</definedName>
    <definedName name="_1228__FDSAUDITLINK__" hidden="1">{"fdsup://directions/FAT Viewer?action=UPDATE&amp;creator=factset&amp;DYN_ARGS=TRUE&amp;DOC_NAME=FAT:FQL_AUDITING_CLIENT_TEMPLATE.FAT&amp;display_string=Audit&amp;VAR:KEY=NQNSLALAZE&amp;VAR:QUERY=RkZfRU5UUlBSX1ZBTChRVFIsNDAyMTQsLCwsVVNEKQ==&amp;WINDOW=FIRST_POPUP&amp;HEIGHT=450&amp;WIDTH=450&amp;","START_MAXIMIZED=FALSE&amp;VAR:CALENDAR=US&amp;VAR:SYMBOL=CRM&amp;VAR:INDEX=0"}</definedName>
    <definedName name="_1229__FDSAUDITLINK__" hidden="1">{"fdsup://directions/FAT Viewer?action=UPDATE&amp;creator=factset&amp;DYN_ARGS=TRUE&amp;DOC_NAME=FAT:FQL_AUDITING_CLIENT_TEMPLATE.FAT&amp;display_string=Audit&amp;VAR:KEY=TYPELSDARY&amp;VAR:QUERY=RkZfRU5UUlBSX1ZBTChRVFIsNDAyMDcsLCwsVVNEKQ==&amp;WINDOW=FIRST_POPUP&amp;HEIGHT=450&amp;WIDTH=450&amp;","START_MAXIMIZED=FALSE&amp;VAR:CALENDAR=US&amp;VAR:SYMBOL=CRM&amp;VAR:INDEX=0"}</definedName>
    <definedName name="_123" hidden="1">#REF!</definedName>
    <definedName name="_12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230__FDSAUDITLINK__" hidden="1">{"fdsup://directions/FAT Viewer?action=UPDATE&amp;creator=factset&amp;DYN_ARGS=TRUE&amp;DOC_NAME=FAT:FQL_AUDITING_CLIENT_TEMPLATE.FAT&amp;display_string=Audit&amp;VAR:KEY=JYRSJYJSJS&amp;VAR:QUERY=RkZfRU5UUlBSX1ZBTChRVFIsNDAyMDAsLCwsVVNEKQ==&amp;WINDOW=FIRST_POPUP&amp;HEIGHT=450&amp;WIDTH=450&amp;","START_MAXIMIZED=FALSE&amp;VAR:CALENDAR=US&amp;VAR:SYMBOL=CRM&amp;VAR:INDEX=0"}</definedName>
    <definedName name="_1231__FDSAUDITLINK__" hidden="1">{"fdsup://directions/FAT Viewer?action=UPDATE&amp;creator=factset&amp;DYN_ARGS=TRUE&amp;DOC_NAME=FAT:FQL_AUDITING_CLIENT_TEMPLATE.FAT&amp;display_string=Audit&amp;VAR:KEY=XGTKTCDSXG&amp;VAR:QUERY=RkZfRU5UUlBSX1ZBTChRVFIsNDAxOTMsLCwsVVNEKQ==&amp;WINDOW=FIRST_POPUP&amp;HEIGHT=450&amp;WIDTH=450&amp;","START_MAXIMIZED=FALSE&amp;VAR:CALENDAR=US&amp;VAR:SYMBOL=CRM&amp;VAR:INDEX=0"}</definedName>
    <definedName name="_1232__FDSAUDITLINK__" hidden="1">{"fdsup://directions/FAT Viewer?action=UPDATE&amp;creator=factset&amp;DYN_ARGS=TRUE&amp;DOC_NAME=FAT:FQL_AUDITING_CLIENT_TEMPLATE.FAT&amp;display_string=Audit&amp;VAR:KEY=FQVUVIVYJM&amp;VAR:QUERY=RkZfRU5UUlBSX1ZBTChRVFIsNDAxODYsLCwsVVNEKQ==&amp;WINDOW=FIRST_POPUP&amp;HEIGHT=450&amp;WIDTH=450&amp;","START_MAXIMIZED=FALSE&amp;VAR:CALENDAR=US&amp;VAR:SYMBOL=CRM&amp;VAR:INDEX=0"}</definedName>
    <definedName name="_1233__FDSAUDITLINK__" hidden="1">{"fdsup://directions/FAT Viewer?action=UPDATE&amp;creator=factset&amp;DYN_ARGS=TRUE&amp;DOC_NAME=FAT:FQL_AUDITING_CLIENT_TEMPLATE.FAT&amp;display_string=Audit&amp;VAR:KEY=ZWZCZQHQPK&amp;VAR:QUERY=RkZfRU5UUlBSX1ZBTChRVFIsNDAxNzksLCwsVVNEKQ==&amp;WINDOW=FIRST_POPUP&amp;HEIGHT=450&amp;WIDTH=450&amp;","START_MAXIMIZED=FALSE&amp;VAR:CALENDAR=US&amp;VAR:SYMBOL=CRM&amp;VAR:INDEX=0"}</definedName>
    <definedName name="_1234__FDSAUDITLINK__" hidden="1">{"fdsup://directions/FAT Viewer?action=UPDATE&amp;creator=factset&amp;DYN_ARGS=TRUE&amp;DOC_NAME=FAT:FQL_AUDITING_CLIENT_TEMPLATE.FAT&amp;display_string=Audit&amp;VAR:KEY=FUJWNATUDI&amp;VAR:QUERY=RkZfRU5UUlBSX1ZBTChRVFIsNDAxNzIsLCwsVVNEKQ==&amp;WINDOW=FIRST_POPUP&amp;HEIGHT=450&amp;WIDTH=450&amp;","START_MAXIMIZED=FALSE&amp;VAR:CALENDAR=US&amp;VAR:SYMBOL=CRM&amp;VAR:INDEX=0"}</definedName>
    <definedName name="_1235__FDSAUDITLINK__" hidden="1">{"fdsup://directions/FAT Viewer?action=UPDATE&amp;creator=factset&amp;DYN_ARGS=TRUE&amp;DOC_NAME=FAT:FQL_AUDITING_CLIENT_TEMPLATE.FAT&amp;display_string=Audit&amp;VAR:KEY=RGJKVGHGNM&amp;VAR:QUERY=RkZfRU5UUlBSX1ZBTChRVFIsNDAxNjUsLCwsVVNEKQ==&amp;WINDOW=FIRST_POPUP&amp;HEIGHT=450&amp;WIDTH=450&amp;","START_MAXIMIZED=FALSE&amp;VAR:CALENDAR=US&amp;VAR:SYMBOL=CRM&amp;VAR:INDEX=0"}</definedName>
    <definedName name="_1236__FDSAUDITLINK__" hidden="1">{"fdsup://directions/FAT Viewer?action=UPDATE&amp;creator=factset&amp;DYN_ARGS=TRUE&amp;DOC_NAME=FAT:FQL_AUDITING_CLIENT_TEMPLATE.FAT&amp;display_string=Audit&amp;VAR:KEY=NAJYLORUVY&amp;VAR:QUERY=RkZfRU5UUlBSX1ZBTChRVFIsNDAxNTgsLCwsVVNEKQ==&amp;WINDOW=FIRST_POPUP&amp;HEIGHT=450&amp;WIDTH=450&amp;","START_MAXIMIZED=FALSE&amp;VAR:CALENDAR=US&amp;VAR:SYMBOL=CRM&amp;VAR:INDEX=0"}</definedName>
    <definedName name="_1237__FDSAUDITLINK__" hidden="1">{"fdsup://directions/FAT Viewer?action=UPDATE&amp;creator=factset&amp;DYN_ARGS=TRUE&amp;DOC_NAME=FAT:FQL_AUDITING_CLIENT_TEMPLATE.FAT&amp;display_string=Audit&amp;VAR:KEY=LKZENGLANS&amp;VAR:QUERY=RkZfRU5UUlBSX1ZBTChRVFIsNDAxNTEsLCwsVVNEKQ==&amp;WINDOW=FIRST_POPUP&amp;HEIGHT=450&amp;WIDTH=450&amp;","START_MAXIMIZED=FALSE&amp;VAR:CALENDAR=US&amp;VAR:SYMBOL=CRM&amp;VAR:INDEX=0"}</definedName>
    <definedName name="_1238__FDSAUDITLINK__" hidden="1">{"fdsup://directions/FAT Viewer?action=UPDATE&amp;creator=factset&amp;DYN_ARGS=TRUE&amp;DOC_NAME=FAT:FQL_AUDITING_CLIENT_TEMPLATE.FAT&amp;display_string=Audit&amp;VAR:KEY=FYJUNIBYPS&amp;VAR:QUERY=RkZfRU5UUlBSX1ZBTChRVFIsNDAxNDQsLCwsVVNEKQ==&amp;WINDOW=FIRST_POPUP&amp;HEIGHT=450&amp;WIDTH=450&amp;","START_MAXIMIZED=FALSE&amp;VAR:CALENDAR=US&amp;VAR:SYMBOL=CRM&amp;VAR:INDEX=0"}</definedName>
    <definedName name="_1239__FDSAUDITLINK__" hidden="1">{"fdsup://directions/FAT Viewer?action=UPDATE&amp;creator=factset&amp;DYN_ARGS=TRUE&amp;DOC_NAME=FAT:FQL_AUDITING_CLIENT_TEMPLATE.FAT&amp;display_string=Audit&amp;VAR:KEY=FSLWDUPSXQ&amp;VAR:QUERY=RkZfRU5UUlBSX1ZBTChRVFIsNDAxMzcsLCwsVVNEKQ==&amp;WINDOW=FIRST_POPUP&amp;HEIGHT=450&amp;WIDTH=450&amp;","START_MAXIMIZED=FALSE&amp;VAR:CALENDAR=US&amp;VAR:SYMBOL=CRM&amp;VAR:INDEX=0"}</definedName>
    <definedName name="_12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240__FDSAUDITLINK__" hidden="1">{"fdsup://directions/FAT Viewer?action=UPDATE&amp;creator=factset&amp;DYN_ARGS=TRUE&amp;DOC_NAME=FAT:FQL_AUDITING_CLIENT_TEMPLATE.FAT&amp;display_string=Audit&amp;VAR:KEY=RCFCJIRQRY&amp;VAR:QUERY=RkZfRU5UUlBSX1ZBTChRVFIsNDAxMzAsLCwsVVNEKQ==&amp;WINDOW=FIRST_POPUP&amp;HEIGHT=450&amp;WIDTH=450&amp;","START_MAXIMIZED=FALSE&amp;VAR:CALENDAR=US&amp;VAR:SYMBOL=CRM&amp;VAR:INDEX=0"}</definedName>
    <definedName name="_1241__FDSAUDITLINK__" hidden="1">{"fdsup://directions/FAT Viewer?action=UPDATE&amp;creator=factset&amp;DYN_ARGS=TRUE&amp;DOC_NAME=FAT:FQL_AUDITING_CLIENT_TEMPLATE.FAT&amp;display_string=Audit&amp;VAR:KEY=JYBUNIFMFC&amp;VAR:QUERY=RkZfRU5UUlBSX1ZBTChRVFIsNDAxMjMsLCwsVVNEKQ==&amp;WINDOW=FIRST_POPUP&amp;HEIGHT=450&amp;WIDTH=450&amp;","START_MAXIMIZED=FALSE&amp;VAR:CALENDAR=US&amp;VAR:SYMBOL=CRM&amp;VAR:INDEX=0"}</definedName>
    <definedName name="_1242__FDSAUDITLINK__" hidden="1">{"fdsup://directions/FAT Viewer?action=UPDATE&amp;creator=factset&amp;DYN_ARGS=TRUE&amp;DOC_NAME=FAT:FQL_AUDITING_CLIENT_TEMPLATE.FAT&amp;display_string=Audit&amp;VAR:KEY=BMDMRSLSVE&amp;VAR:QUERY=RkZfRU5UUlBSX1ZBTChRVFIsNDAxMTYsLCwsVVNEKQ==&amp;WINDOW=FIRST_POPUP&amp;HEIGHT=450&amp;WIDTH=450&amp;","START_MAXIMIZED=FALSE&amp;VAR:CALENDAR=US&amp;VAR:SYMBOL=CRM&amp;VAR:INDEX=0"}</definedName>
    <definedName name="_1243__FDSAUDITLINK__" hidden="1">{"fdsup://directions/FAT Viewer?action=UPDATE&amp;creator=factset&amp;DYN_ARGS=TRUE&amp;DOC_NAME=FAT:FQL_AUDITING_CLIENT_TEMPLATE.FAT&amp;display_string=Audit&amp;VAR:KEY=DEJCLAPYJA&amp;VAR:QUERY=RkZfRU5UUlBSX1ZBTChRVFIsNDAxMDksLCwsVVNEKQ==&amp;WINDOW=FIRST_POPUP&amp;HEIGHT=450&amp;WIDTH=450&amp;","START_MAXIMIZED=FALSE&amp;VAR:CALENDAR=US&amp;VAR:SYMBOL=CRM&amp;VAR:INDEX=0"}</definedName>
    <definedName name="_1244__FDSAUDITLINK__" hidden="1">{"fdsup://directions/FAT Viewer?action=UPDATE&amp;creator=factset&amp;DYN_ARGS=TRUE&amp;DOC_NAME=FAT:FQL_AUDITING_CLIENT_TEMPLATE.FAT&amp;display_string=Audit&amp;VAR:KEY=ZWZSTUBCVK&amp;VAR:QUERY=RkZfRU5UUlBSX1ZBTChRVFIsNDAxMDIsLCwsVVNEKQ==&amp;WINDOW=FIRST_POPUP&amp;HEIGHT=450&amp;WIDTH=450&amp;","START_MAXIMIZED=FALSE&amp;VAR:CALENDAR=US&amp;VAR:SYMBOL=CRM&amp;VAR:INDEX=0"}</definedName>
    <definedName name="_1245__FDSAUDITLINK__" hidden="1">{"fdsup://directions/FAT Viewer?action=UPDATE&amp;creator=factset&amp;DYN_ARGS=TRUE&amp;DOC_NAME=FAT:FQL_AUDITING_CLIENT_TEMPLATE.FAT&amp;display_string=Audit&amp;VAR:KEY=BSXOZMXITC&amp;VAR:QUERY=RkZfRU5UUlBSX1ZBTChRVFIsNDAwOTUsLCwsVVNEKQ==&amp;WINDOW=FIRST_POPUP&amp;HEIGHT=450&amp;WIDTH=450&amp;","START_MAXIMIZED=FALSE&amp;VAR:CALENDAR=US&amp;VAR:SYMBOL=CRM&amp;VAR:INDEX=0"}</definedName>
    <definedName name="_1246__FDSAUDITLINK__" hidden="1">{"fdsup://directions/FAT Viewer?action=UPDATE&amp;creator=factset&amp;DYN_ARGS=TRUE&amp;DOC_NAME=FAT:FQL_AUDITING_CLIENT_TEMPLATE.FAT&amp;display_string=Audit&amp;VAR:KEY=NKVYTWTMJM&amp;VAR:QUERY=RkZfRU5UUlBSX1ZBTChRVFIsNDAwODgsLCwsVVNEKQ==&amp;WINDOW=FIRST_POPUP&amp;HEIGHT=450&amp;WIDTH=450&amp;","START_MAXIMIZED=FALSE&amp;VAR:CALENDAR=US&amp;VAR:SYMBOL=CRM&amp;VAR:INDEX=0"}</definedName>
    <definedName name="_1247__FDSAUDITLINK__" hidden="1">{"fdsup://directions/FAT Viewer?action=UPDATE&amp;creator=factset&amp;DYN_ARGS=TRUE&amp;DOC_NAME=FAT:FQL_AUDITING_CLIENT_TEMPLATE.FAT&amp;display_string=Audit&amp;VAR:KEY=ZKLGPOFEZK&amp;VAR:QUERY=RkZfRU5UUlBSX1ZBTChRVFIsNDAwODEsLCwsVVNEKQ==&amp;WINDOW=FIRST_POPUP&amp;HEIGHT=450&amp;WIDTH=450&amp;","START_MAXIMIZED=FALSE&amp;VAR:CALENDAR=US&amp;VAR:SYMBOL=CRM&amp;VAR:INDEX=0"}</definedName>
    <definedName name="_1248__FDSAUDITLINK__" hidden="1">{"fdsup://directions/FAT Viewer?action=UPDATE&amp;creator=factset&amp;DYN_ARGS=TRUE&amp;DOC_NAME=FAT:FQL_AUDITING_CLIENT_TEMPLATE.FAT&amp;display_string=Audit&amp;VAR:KEY=TQNWBQFIHY&amp;VAR:QUERY=RkZfRU5UUlBSX1ZBTChRVFIsNDAwNzQsLCwsVVNEKQ==&amp;WINDOW=FIRST_POPUP&amp;HEIGHT=450&amp;WIDTH=450&amp;","START_MAXIMIZED=FALSE&amp;VAR:CALENDAR=US&amp;VAR:SYMBOL=CRM&amp;VAR:INDEX=0"}</definedName>
    <definedName name="_1249__FDSAUDITLINK__" hidden="1">{"fdsup://directions/FAT Viewer?action=UPDATE&amp;creator=factset&amp;DYN_ARGS=TRUE&amp;DOC_NAME=FAT:FQL_AUDITING_CLIENT_TEMPLATE.FAT&amp;display_string=Audit&amp;VAR:KEY=XWVQFIBWVW&amp;VAR:QUERY=RkZfRU5UUlBSX1ZBTChRVFIsNDAwNjcsLCwsVVNEKQ==&amp;WINDOW=FIRST_POPUP&amp;HEIGHT=450&amp;WIDTH=450&amp;","START_MAXIMIZED=FALSE&amp;VAR:CALENDAR=US&amp;VAR:SYMBOL=CRM&amp;VAR:INDEX=0"}</definedName>
    <definedName name="_12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250__FDSAUDITLINK__" hidden="1">{"fdsup://directions/FAT Viewer?action=UPDATE&amp;creator=factset&amp;DYN_ARGS=TRUE&amp;DOC_NAME=FAT:FQL_AUDITING_CLIENT_TEMPLATE.FAT&amp;display_string=Audit&amp;VAR:KEY=TEPQLSNYFC&amp;VAR:QUERY=RkZfRU5UUlBSX1ZBTChRVFIsNDAwNjAsLCwsVVNEKQ==&amp;WINDOW=FIRST_POPUP&amp;HEIGHT=450&amp;WIDTH=450&amp;","START_MAXIMIZED=FALSE&amp;VAR:CALENDAR=US&amp;VAR:SYMBOL=CRM&amp;VAR:INDEX=0"}</definedName>
    <definedName name="_1251__FDSAUDITLINK__" hidden="1">{"fdsup://directions/FAT Viewer?action=UPDATE&amp;creator=factset&amp;DYN_ARGS=TRUE&amp;DOC_NAME=FAT:FQL_AUDITING_CLIENT_TEMPLATE.FAT&amp;display_string=Audit&amp;VAR:KEY=TILWBYJAVS&amp;VAR:QUERY=RkZfRU5UUlBSX1ZBTChRVFIsNDAwNTMsLCwsVVNEKQ==&amp;WINDOW=FIRST_POPUP&amp;HEIGHT=450&amp;WIDTH=450&amp;","START_MAXIMIZED=FALSE&amp;VAR:CALENDAR=US&amp;VAR:SYMBOL=CRM&amp;VAR:INDEX=0"}</definedName>
    <definedName name="_1252__FDSAUDITLINK__" hidden="1">{"fdsup://directions/FAT Viewer?action=UPDATE&amp;creator=factset&amp;DYN_ARGS=TRUE&amp;DOC_NAME=FAT:FQL_AUDITING_CLIENT_TEMPLATE.FAT&amp;display_string=Audit&amp;VAR:KEY=XMLYPKXGDM&amp;VAR:QUERY=RkZfRU5UUlBSX1ZBTChRVFIsNDAwNDYsLCwsVVNEKQ==&amp;WINDOW=FIRST_POPUP&amp;HEIGHT=450&amp;WIDTH=450&amp;","START_MAXIMIZED=FALSE&amp;VAR:CALENDAR=US&amp;VAR:SYMBOL=CRM&amp;VAR:INDEX=0"}</definedName>
    <definedName name="_1253__FDSAUDITLINK__" hidden="1">{"fdsup://directions/FAT Viewer?action=UPDATE&amp;creator=factset&amp;DYN_ARGS=TRUE&amp;DOC_NAME=FAT:FQL_AUDITING_CLIENT_TEMPLATE.FAT&amp;display_string=Audit&amp;VAR:KEY=VMPKRONORE&amp;VAR:QUERY=RkZfRU5UUlBSX1ZBTChRVFIsNDAwMzksLCwsVVNEKQ==&amp;WINDOW=FIRST_POPUP&amp;HEIGHT=450&amp;WIDTH=450&amp;","START_MAXIMIZED=FALSE&amp;VAR:CALENDAR=US&amp;VAR:SYMBOL=CRM&amp;VAR:INDEX=0"}</definedName>
    <definedName name="_1254__FDSAUDITLINK__" hidden="1">{"fdsup://directions/FAT Viewer?action=UPDATE&amp;creator=factset&amp;DYN_ARGS=TRUE&amp;DOC_NAME=FAT:FQL_AUDITING_CLIENT_TEMPLATE.FAT&amp;display_string=Audit&amp;VAR:KEY=DCXMTEZYLA&amp;VAR:QUERY=RkZfRU5UUlBSX1ZBTChRVFIsNDAwMzIsLCwsVVNEKQ==&amp;WINDOW=FIRST_POPUP&amp;HEIGHT=450&amp;WIDTH=450&amp;","START_MAXIMIZED=FALSE&amp;VAR:CALENDAR=US&amp;VAR:SYMBOL=CRM&amp;VAR:INDEX=0"}</definedName>
    <definedName name="_1255__FDSAUDITLINK__" hidden="1">{"fdsup://directions/FAT Viewer?action=UPDATE&amp;creator=factset&amp;DYN_ARGS=TRUE&amp;DOC_NAME=FAT:FQL_AUDITING_CLIENT_TEMPLATE.FAT&amp;display_string=Audit&amp;VAR:KEY=JMLGPOJMDK&amp;VAR:QUERY=RkZfRU5UUlBSX1ZBTChRVFIsNDAwMjUsLCwsVVNEKQ==&amp;WINDOW=FIRST_POPUP&amp;HEIGHT=450&amp;WIDTH=450&amp;","START_MAXIMIZED=FALSE&amp;VAR:CALENDAR=US&amp;VAR:SYMBOL=CRM&amp;VAR:INDEX=0"}</definedName>
    <definedName name="_1256__FDSAUDITLINK__" hidden="1">{"fdsup://directions/FAT Viewer?action=UPDATE&amp;creator=factset&amp;DYN_ARGS=TRUE&amp;DOC_NAME=FAT:FQL_AUDITING_CLIENT_TEMPLATE.FAT&amp;display_string=Audit&amp;VAR:KEY=NAFWRGXIRI&amp;VAR:QUERY=RkZfRU5UUlBSX1ZBTChRVFIsNDAwMTgsLCwsVVNEKQ==&amp;WINDOW=FIRST_POPUP&amp;HEIGHT=450&amp;WIDTH=450&amp;","START_MAXIMIZED=FALSE&amp;VAR:CALENDAR=US&amp;VAR:SYMBOL=CRM&amp;VAR:INDEX=0"}</definedName>
    <definedName name="_1257__FDSAUDITLINK__" hidden="1">{"fdsup://directions/FAT Viewer?action=UPDATE&amp;creator=factset&amp;DYN_ARGS=TRUE&amp;DOC_NAME=FAT:FQL_AUDITING_CLIENT_TEMPLATE.FAT&amp;display_string=Audit&amp;VAR:KEY=ZEZWRABKDC&amp;VAR:QUERY=RkZfRU5UUlBSX1ZBTChRVFIsNDAwMTEsLCwsVVNEKQ==&amp;WINDOW=FIRST_POPUP&amp;HEIGHT=450&amp;WIDTH=450&amp;","START_MAXIMIZED=FALSE&amp;VAR:CALENDAR=US&amp;VAR:SYMBOL=CRM&amp;VAR:INDEX=0"}</definedName>
    <definedName name="_1258__FDSAUDITLINK__" hidden="1">{"fdsup://directions/FAT Viewer?action=UPDATE&amp;creator=factset&amp;DYN_ARGS=TRUE&amp;DOC_NAME=FAT:FQL_AUDITING_CLIENT_TEMPLATE.FAT&amp;display_string=Audit&amp;VAR:KEY=DAXYZAHIZQ&amp;VAR:QUERY=RkZfRU5UUlBSX1ZBTChRVFIsNDAwMDQsLCwsVVNEKQ==&amp;WINDOW=FIRST_POPUP&amp;HEIGHT=450&amp;WIDTH=450&amp;","START_MAXIMIZED=FALSE&amp;VAR:CALENDAR=US&amp;VAR:SYMBOL=CRM&amp;VAR:INDEX=0"}</definedName>
    <definedName name="_1259__FDSAUDITLINK__" hidden="1">{"fdsup://directions/FAT Viewer?action=UPDATE&amp;creator=factset&amp;DYN_ARGS=TRUE&amp;DOC_NAME=FAT:FQL_AUDITING_CLIENT_TEMPLATE.FAT&amp;display_string=Audit&amp;VAR:KEY=TONONSRKLU&amp;VAR:QUERY=RkZfRU5UUlBSX1ZBTChRVFIsMzk5OTcsLCwsVVNEKQ==&amp;WINDOW=FIRST_POPUP&amp;HEIGHT=450&amp;WIDTH=450&amp;","START_MAXIMIZED=FALSE&amp;VAR:CALENDAR=US&amp;VAR:SYMBOL=CRM&amp;VAR:INDEX=0"}</definedName>
    <definedName name="_12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260__FDSAUDITLINK__" hidden="1">{"fdsup://directions/FAT Viewer?action=UPDATE&amp;creator=factset&amp;DYN_ARGS=TRUE&amp;DOC_NAME=FAT:FQL_AUDITING_CLIENT_TEMPLATE.FAT&amp;display_string=Audit&amp;VAR:KEY=JCPYXMFUNS&amp;VAR:QUERY=RkZfRU5UUlBSX1ZBTChRVFIsMzk5OTAsLCwsVVNEKQ==&amp;WINDOW=FIRST_POPUP&amp;HEIGHT=450&amp;WIDTH=450&amp;","START_MAXIMIZED=FALSE&amp;VAR:CALENDAR=US&amp;VAR:SYMBOL=CRM&amp;VAR:INDEX=0"}</definedName>
    <definedName name="_1261__FDSAUDITLINK__" hidden="1">{"fdsup://directions/FAT Viewer?action=UPDATE&amp;creator=factset&amp;DYN_ARGS=TRUE&amp;DOC_NAME=FAT:FQL_AUDITING_CLIENT_TEMPLATE.FAT&amp;display_string=Audit&amp;VAR:KEY=XCNYBGJEXE&amp;VAR:QUERY=RkZfRU5UUlBSX1ZBTChRVFIsMzk5ODMsLCwsVVNEKQ==&amp;WINDOW=FIRST_POPUP&amp;HEIGHT=450&amp;WIDTH=450&amp;","START_MAXIMIZED=FALSE&amp;VAR:CALENDAR=US&amp;VAR:SYMBOL=CRM&amp;VAR:INDEX=0"}</definedName>
    <definedName name="_1262__FDSAUDITLINK__" hidden="1">{"fdsup://directions/FAT Viewer?action=UPDATE&amp;creator=factset&amp;DYN_ARGS=TRUE&amp;DOC_NAME=FAT:FQL_AUDITING_CLIENT_TEMPLATE.FAT&amp;display_string=Audit&amp;VAR:KEY=NEHSFKTATY&amp;VAR:QUERY=RkZfRU5UUlBSX1ZBTChRVFIsMzk5NzYsLCwsVVNEKQ==&amp;WINDOW=FIRST_POPUP&amp;HEIGHT=450&amp;WIDTH=450&amp;","START_MAXIMIZED=FALSE&amp;VAR:CALENDAR=US&amp;VAR:SYMBOL=CRM&amp;VAR:INDEX=0"}</definedName>
    <definedName name="_1263__FDSAUDITLINK__" hidden="1">{"fdsup://directions/FAT Viewer?action=UPDATE&amp;creator=factset&amp;DYN_ARGS=TRUE&amp;DOC_NAME=FAT:FQL_AUDITING_CLIENT_TEMPLATE.FAT&amp;display_string=Audit&amp;VAR:KEY=VMFQZYDQPG&amp;VAR:QUERY=RkZfRU5UUlBSX1ZBTChRVFIsMzk5NjksLCwsVVNEKQ==&amp;WINDOW=FIRST_POPUP&amp;HEIGHT=450&amp;WIDTH=450&amp;","START_MAXIMIZED=FALSE&amp;VAR:CALENDAR=US&amp;VAR:SYMBOL=CRM&amp;VAR:INDEX=0"}</definedName>
    <definedName name="_1264__FDSAUDITLINK__" hidden="1">{"fdsup://directions/FAT Viewer?action=UPDATE&amp;creator=factset&amp;DYN_ARGS=TRUE&amp;DOC_NAME=FAT:FQL_AUDITING_CLIENT_TEMPLATE.FAT&amp;display_string=Audit&amp;VAR:KEY=TQXSVKZWLM&amp;VAR:QUERY=RkZfRU5UUlBSX1ZBTChRVFIsMzk5NjIsLCwsVVNEKQ==&amp;WINDOW=FIRST_POPUP&amp;HEIGHT=450&amp;WIDTH=450&amp;","START_MAXIMIZED=FALSE&amp;VAR:CALENDAR=US&amp;VAR:SYMBOL=CRM&amp;VAR:INDEX=0"}</definedName>
    <definedName name="_1265__FDSAUDITLINK__" hidden="1">{"fdsup://directions/FAT Viewer?action=UPDATE&amp;creator=factset&amp;DYN_ARGS=TRUE&amp;DOC_NAME=FAT:FQL_AUDITING_CLIENT_TEMPLATE.FAT&amp;display_string=Audit&amp;VAR:KEY=BQZILSRKXS&amp;VAR:QUERY=RkZfRU5UUlBSX1ZBTChRVFIsMzk5NTUsLCwsVVNEKQ==&amp;WINDOW=FIRST_POPUP&amp;HEIGHT=450&amp;WIDTH=450&amp;","START_MAXIMIZED=FALSE&amp;VAR:CALENDAR=US&amp;VAR:SYMBOL=CRM&amp;VAR:INDEX=0"}</definedName>
    <definedName name="_1266__FDSAUDITLINK__" hidden="1">{"fdsup://directions/FAT Viewer?action=UPDATE&amp;creator=factset&amp;DYN_ARGS=TRUE&amp;DOC_NAME=FAT:FQL_AUDITING_CLIENT_TEMPLATE.FAT&amp;display_string=Audit&amp;VAR:KEY=HSJQHQZKPQ&amp;VAR:QUERY=RkZfRU5UUlBSX1ZBTChRVFIsMzk5NDgsLCwsVVNEKQ==&amp;WINDOW=FIRST_POPUP&amp;HEIGHT=450&amp;WIDTH=450&amp;","START_MAXIMIZED=FALSE&amp;VAR:CALENDAR=US&amp;VAR:SYMBOL=CRM&amp;VAR:INDEX=0"}</definedName>
    <definedName name="_1267__FDSAUDITLINK__" hidden="1">{"fdsup://directions/FAT Viewer?action=UPDATE&amp;creator=factset&amp;DYN_ARGS=TRUE&amp;DOC_NAME=FAT:FQL_AUDITING_CLIENT_TEMPLATE.FAT&amp;display_string=Audit&amp;VAR:KEY=TCHIJGRUNI&amp;VAR:QUERY=RkZfRU5UUlBSX1ZBTChRVFIsMzk5NDEsLCwsVVNEKQ==&amp;WINDOW=FIRST_POPUP&amp;HEIGHT=450&amp;WIDTH=450&amp;","START_MAXIMIZED=FALSE&amp;VAR:CALENDAR=US&amp;VAR:SYMBOL=CRM&amp;VAR:INDEX=0"}</definedName>
    <definedName name="_1268__FDSAUDITLINK__" hidden="1">{"fdsup://directions/FAT Viewer?action=UPDATE&amp;creator=factset&amp;DYN_ARGS=TRUE&amp;DOC_NAME=FAT:FQL_AUDITING_CLIENT_TEMPLATE.FAT&amp;display_string=Audit&amp;VAR:KEY=JIFIBSNUNG&amp;VAR:QUERY=RkZfRU5UUlBSX1ZBTChRVFIsMzk5MzQsLCwsVVNEKQ==&amp;WINDOW=FIRST_POPUP&amp;HEIGHT=450&amp;WIDTH=450&amp;","START_MAXIMIZED=FALSE&amp;VAR:CALENDAR=US&amp;VAR:SYMBOL=CRM&amp;VAR:INDEX=0"}</definedName>
    <definedName name="_1269__FDSAUDITLINK__" hidden="1">{"fdsup://directions/FAT Viewer?action=UPDATE&amp;creator=factset&amp;DYN_ARGS=TRUE&amp;DOC_NAME=FAT:FQL_AUDITING_CLIENT_TEMPLATE.FAT&amp;display_string=Audit&amp;VAR:KEY=VKRQVWHODM&amp;VAR:QUERY=RkZfRU5UUlBSX1ZBTChRVFIsMzk5MjcsLCwsVVNEKQ==&amp;WINDOW=FIRST_POPUP&amp;HEIGHT=450&amp;WIDTH=450&amp;","START_MAXIMIZED=FALSE&amp;VAR:CALENDAR=US&amp;VAR:SYMBOL=CRM&amp;VAR:INDEX=0"}</definedName>
    <definedName name="_12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270__FDSAUDITLINK__" hidden="1">{"fdsup://directions/FAT Viewer?action=UPDATE&amp;creator=factset&amp;DYN_ARGS=TRUE&amp;DOC_NAME=FAT:FQL_AUDITING_CLIENT_TEMPLATE.FAT&amp;display_string=Audit&amp;VAR:KEY=TGZWBOTYRA&amp;VAR:QUERY=RkZfRU5UUlBSX1ZBTChRVFIsMzk5MjAsLCwsVVNEKQ==&amp;WINDOW=FIRST_POPUP&amp;HEIGHT=450&amp;WIDTH=450&amp;","START_MAXIMIZED=FALSE&amp;VAR:CALENDAR=US&amp;VAR:SYMBOL=CRM&amp;VAR:INDEX=0"}</definedName>
    <definedName name="_1271__FDSAUDITLINK__" hidden="1">{"fdsup://directions/FAT Viewer?action=UPDATE&amp;creator=factset&amp;DYN_ARGS=TRUE&amp;DOC_NAME=FAT:FQL_AUDITING_CLIENT_TEMPLATE.FAT&amp;display_string=Audit&amp;VAR:KEY=JUHWVEDITW&amp;VAR:QUERY=RkZfRU5UUlBSX1ZBTChRVFIsMzk5MTIsLCwsVVNEKQ==&amp;WINDOW=FIRST_POPUP&amp;HEIGHT=450&amp;WIDTH=450&amp;","START_MAXIMIZED=FALSE&amp;VAR:CALENDAR=US&amp;VAR:SYMBOL=CRM&amp;VAR:INDEX=0"}</definedName>
    <definedName name="_1272__FDSAUDITLINK__" hidden="1">{"fdsup://directions/FAT Viewer?action=UPDATE&amp;creator=factset&amp;DYN_ARGS=TRUE&amp;DOC_NAME=FAT:FQL_AUDITING_CLIENT_TEMPLATE.FAT&amp;display_string=Audit&amp;VAR:KEY=VOFUVWRYVE&amp;VAR:QUERY=RkZfRU5UUlBSX1ZBTChRVFIsMzk5MDYsLCwsVVNEKQ==&amp;WINDOW=FIRST_POPUP&amp;HEIGHT=450&amp;WIDTH=450&amp;","START_MAXIMIZED=FALSE&amp;VAR:CALENDAR=US&amp;VAR:SYMBOL=CRM&amp;VAR:INDEX=0"}</definedName>
    <definedName name="_1273__FDSAUDITLINK__" hidden="1">{"fdsup://directions/FAT Viewer?action=UPDATE&amp;creator=factset&amp;DYN_ARGS=TRUE&amp;DOC_NAME=FAT:FQL_AUDITING_CLIENT_TEMPLATE.FAT&amp;display_string=Audit&amp;VAR:KEY=FEROLYFGRY&amp;VAR:QUERY=RkZfRU5UUlBSX1ZBTChRVFIsMzk4OTksLCwsVVNEKQ==&amp;WINDOW=FIRST_POPUP&amp;HEIGHT=450&amp;WIDTH=450&amp;","START_MAXIMIZED=FALSE&amp;VAR:CALENDAR=US&amp;VAR:SYMBOL=CRM&amp;VAR:INDEX=0"}</definedName>
    <definedName name="_1274__FDSAUDITLINK__" hidden="1">{"fdsup://directions/FAT Viewer?action=UPDATE&amp;creator=factset&amp;DYN_ARGS=TRUE&amp;DOC_NAME=FAT:FQL_AUDITING_CLIENT_TEMPLATE.FAT&amp;display_string=Audit&amp;VAR:KEY=VEZYFSHQNK&amp;VAR:QUERY=RkZfRU5UUlBSX1ZBTChRVFIsMzk4OTIsLCwsVVNEKQ==&amp;WINDOW=FIRST_POPUP&amp;HEIGHT=450&amp;WIDTH=450&amp;","START_MAXIMIZED=FALSE&amp;VAR:CALENDAR=US&amp;VAR:SYMBOL=CRM&amp;VAR:INDEX=0"}</definedName>
    <definedName name="_1275__FDSAUDITLINK__" hidden="1">{"fdsup://directions/FAT Viewer?action=UPDATE&amp;creator=factset&amp;DYN_ARGS=TRUE&amp;DOC_NAME=FAT:FQL_AUDITING_CLIENT_TEMPLATE.FAT&amp;display_string=Audit&amp;VAR:KEY=JUVMNMVEFM&amp;VAR:QUERY=RkZfRU5UUlBSX1ZBTChRVFIsMzk4ODUsLCwsVVNEKQ==&amp;WINDOW=FIRST_POPUP&amp;HEIGHT=450&amp;WIDTH=450&amp;","START_MAXIMIZED=FALSE&amp;VAR:CALENDAR=US&amp;VAR:SYMBOL=CRM&amp;VAR:INDEX=0"}</definedName>
    <definedName name="_1276__FDSAUDITLINK__" hidden="1">{"fdsup://directions/FAT Viewer?action=UPDATE&amp;creator=factset&amp;DYN_ARGS=TRUE&amp;DOC_NAME=FAT:FQL_AUDITING_CLIENT_TEMPLATE.FAT&amp;display_string=Audit&amp;VAR:KEY=RMLCVOTMVS&amp;VAR:QUERY=RkZfRU5UUlBSX1ZBTChRVFIsMzk4NzgsLCwsVVNEKQ==&amp;WINDOW=FIRST_POPUP&amp;HEIGHT=450&amp;WIDTH=450&amp;","START_MAXIMIZED=FALSE&amp;VAR:CALENDAR=US&amp;VAR:SYMBOL=CRM&amp;VAR:INDEX=0"}</definedName>
    <definedName name="_1277__FDSAUDITLINK__" hidden="1">{"fdsup://directions/FAT Viewer?action=UPDATE&amp;creator=factset&amp;DYN_ARGS=TRUE&amp;DOC_NAME=FAT:FQL_AUDITING_CLIENT_TEMPLATE.FAT&amp;display_string=Audit&amp;VAR:KEY=NUVABEZUFC&amp;VAR:QUERY=RkZfRU5UUlBSX1ZBTChRVFIsMzk4NzEsLCwsVVNEKQ==&amp;WINDOW=FIRST_POPUP&amp;HEIGHT=450&amp;WIDTH=450&amp;","START_MAXIMIZED=FALSE&amp;VAR:CALENDAR=US&amp;VAR:SYMBOL=CRM&amp;VAR:INDEX=0"}</definedName>
    <definedName name="_1278__FDSAUDITLINK__" hidden="1">{"fdsup://directions/FAT Viewer?action=UPDATE&amp;creator=factset&amp;DYN_ARGS=TRUE&amp;DOC_NAME=FAT:FQL_AUDITING_CLIENT_TEMPLATE.FAT&amp;display_string=Audit&amp;VAR:KEY=DEZQBSRCFI&amp;VAR:QUERY=RkZfRU5UUlBSX1ZBTChRVFIsMzk4NjQsLCwsVVNEKQ==&amp;WINDOW=FIRST_POPUP&amp;HEIGHT=450&amp;WIDTH=450&amp;","START_MAXIMIZED=FALSE&amp;VAR:CALENDAR=US&amp;VAR:SYMBOL=CRM&amp;VAR:INDEX=0"}</definedName>
    <definedName name="_1279__FDSAUDITLINK__" hidden="1">{"fdsup://directions/FAT Viewer?action=UPDATE&amp;creator=factset&amp;DYN_ARGS=TRUE&amp;DOC_NAME=FAT:FQL_AUDITING_CLIENT_TEMPLATE.FAT&amp;display_string=Audit&amp;VAR:KEY=FSBKHEBOTU&amp;VAR:QUERY=RkZfRU5UUlBSX1ZBTChRVFIsMzk4NTcsLCwsVVNEKQ==&amp;WINDOW=FIRST_POPUP&amp;HEIGHT=450&amp;WIDTH=450&amp;","START_MAXIMIZED=FALSE&amp;VAR:CALENDAR=US&amp;VAR:SYMBOL=CRM&amp;VAR:INDEX=0"}</definedName>
    <definedName name="_12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280__FDSAUDITLINK__" hidden="1">{"fdsup://directions/FAT Viewer?action=UPDATE&amp;creator=factset&amp;DYN_ARGS=TRUE&amp;DOC_NAME=FAT:FQL_AUDITING_CLIENT_TEMPLATE.FAT&amp;display_string=Audit&amp;VAR:KEY=LKNELKTEZW&amp;VAR:QUERY=RkZfRU5UUlBSX1ZBTChRVFIsMzk4NTAsLCwsVVNEKQ==&amp;WINDOW=FIRST_POPUP&amp;HEIGHT=450&amp;WIDTH=450&amp;","START_MAXIMIZED=FALSE&amp;VAR:CALENDAR=US&amp;VAR:SYMBOL=CRM&amp;VAR:INDEX=0"}</definedName>
    <definedName name="_1281__FDSAUDITLINK__" hidden="1">{"fdsup://directions/FAT Viewer?action=UPDATE&amp;creator=factset&amp;DYN_ARGS=TRUE&amp;DOC_NAME=FAT:FQL_AUDITING_CLIENT_TEMPLATE.FAT&amp;display_string=Audit&amp;VAR:KEY=FIFGBAFWZQ&amp;VAR:QUERY=RkZfRU5UUlBSX1ZBTChRVFIsMzk4NDMsLCwsVVNEKQ==&amp;WINDOW=FIRST_POPUP&amp;HEIGHT=450&amp;WIDTH=450&amp;","START_MAXIMIZED=FALSE&amp;VAR:CALENDAR=US&amp;VAR:SYMBOL=CRM&amp;VAR:INDEX=0"}</definedName>
    <definedName name="_1282__FDSAUDITLINK__" hidden="1">{"fdsup://directions/FAT Viewer?action=UPDATE&amp;creator=factset&amp;DYN_ARGS=TRUE&amp;DOC_NAME=FAT:FQL_AUDITING_CLIENT_TEMPLATE.FAT&amp;display_string=Audit&amp;VAR:KEY=DSRMDGNYVI&amp;VAR:QUERY=RkZfRU5UUlBSX1ZBTChRVFIsMzk4MzYsLCwsVVNEKQ==&amp;WINDOW=FIRST_POPUP&amp;HEIGHT=450&amp;WIDTH=450&amp;","START_MAXIMIZED=FALSE&amp;VAR:CALENDAR=US&amp;VAR:SYMBOL=CRM&amp;VAR:INDEX=0"}</definedName>
    <definedName name="_1283__FDSAUDITLINK__" hidden="1">{"fdsup://directions/FAT Viewer?action=UPDATE&amp;creator=factset&amp;DYN_ARGS=TRUE&amp;DOC_NAME=FAT:FQL_AUDITING_CLIENT_TEMPLATE.FAT&amp;display_string=Audit&amp;VAR:KEY=FUVUFCJEFG&amp;VAR:QUERY=RkZfRU5UUlBSX1ZBTChRVFIsMzk4MjksLCwsVVNEKQ==&amp;WINDOW=FIRST_POPUP&amp;HEIGHT=450&amp;WIDTH=450&amp;","START_MAXIMIZED=FALSE&amp;VAR:CALENDAR=US&amp;VAR:SYMBOL=CRM&amp;VAR:INDEX=0"}</definedName>
    <definedName name="_1284__FDSAUDITLINK__" hidden="1">{"fdsup://directions/FAT Viewer?action=UPDATE&amp;creator=factset&amp;DYN_ARGS=TRUE&amp;DOC_NAME=FAT:FQL_AUDITING_CLIENT_TEMPLATE.FAT&amp;display_string=Audit&amp;VAR:KEY=XIHEHIPCTC&amp;VAR:QUERY=RkZfRU5UUlBSX1ZBTChRVFIsMzk4MjIsLCwsVVNEKQ==&amp;WINDOW=FIRST_POPUP&amp;HEIGHT=450&amp;WIDTH=450&amp;","START_MAXIMIZED=FALSE&amp;VAR:CALENDAR=US&amp;VAR:SYMBOL=CRM&amp;VAR:INDEX=0"}</definedName>
    <definedName name="_1285__FDSAUDITLINK__" hidden="1">{"fdsup://directions/FAT Viewer?action=UPDATE&amp;creator=factset&amp;DYN_ARGS=TRUE&amp;DOC_NAME=FAT:FQL_AUDITING_CLIENT_TEMPLATE.FAT&amp;display_string=Audit&amp;VAR:KEY=FADIXGNSZC&amp;VAR:QUERY=RkZfRU5UUlBSX1ZBTChRVFIsMzk4MTUsLCwsVVNEKQ==&amp;WINDOW=FIRST_POPUP&amp;HEIGHT=450&amp;WIDTH=450&amp;","START_MAXIMIZED=FALSE&amp;VAR:CALENDAR=US&amp;VAR:SYMBOL=CRM&amp;VAR:INDEX=0"}</definedName>
    <definedName name="_1286__FDSAUDITLINK__" hidden="1">{"fdsup://directions/FAT Viewer?action=UPDATE&amp;creator=factset&amp;DYN_ARGS=TRUE&amp;DOC_NAME=FAT:FQL_AUDITING_CLIENT_TEMPLATE.FAT&amp;display_string=Audit&amp;VAR:KEY=NWFMBWRSTA&amp;VAR:QUERY=RkZfRU5UUlBSX1ZBTChRVFIsMzk4MDgsLCwsVVNEKQ==&amp;WINDOW=FIRST_POPUP&amp;HEIGHT=450&amp;WIDTH=450&amp;","START_MAXIMIZED=FALSE&amp;VAR:CALENDAR=US&amp;VAR:SYMBOL=CRM&amp;VAR:INDEX=0"}</definedName>
    <definedName name="_1287__FDSAUDITLINK__" hidden="1">{"fdsup://directions/FAT Viewer?action=UPDATE&amp;creator=factset&amp;DYN_ARGS=TRUE&amp;DOC_NAME=FAT:FQL_AUDITING_CLIENT_TEMPLATE.FAT&amp;display_string=Audit&amp;VAR:KEY=PONYHGZWRO&amp;VAR:QUERY=RkZfRU5UUlBSX1ZBTChRVFIsMzk4MDEsLCwsVVNEKQ==&amp;WINDOW=FIRST_POPUP&amp;HEIGHT=450&amp;WIDTH=450&amp;","START_MAXIMIZED=FALSE&amp;VAR:CALENDAR=US&amp;VAR:SYMBOL=CRM&amp;VAR:INDEX=0"}</definedName>
    <definedName name="_1288__FDSAUDITLINK__" hidden="1">{"fdsup://directions/FAT Viewer?action=UPDATE&amp;creator=factset&amp;DYN_ARGS=TRUE&amp;DOC_NAME=FAT:FQL_AUDITING_CLIENT_TEMPLATE.FAT&amp;display_string=Audit&amp;VAR:KEY=XWZKFEPSJE&amp;VAR:QUERY=RkZfRU5UUlBSX1ZBTChRVFIsMzk3OTQsLCwsVVNEKQ==&amp;WINDOW=FIRST_POPUP&amp;HEIGHT=450&amp;WIDTH=450&amp;","START_MAXIMIZED=FALSE&amp;VAR:CALENDAR=US&amp;VAR:SYMBOL=CRM&amp;VAR:INDEX=0"}</definedName>
    <definedName name="_1289__FDSAUDITLINK__" hidden="1">{"fdsup://directions/FAT Viewer?action=UPDATE&amp;creator=factset&amp;DYN_ARGS=TRUE&amp;DOC_NAME=FAT:FQL_AUDITING_CLIENT_TEMPLATE.FAT&amp;display_string=Audit&amp;VAR:KEY=ZQVAZYPSRS&amp;VAR:QUERY=RkZfRU5UUlBSX1ZBTChRVFIsMzk3ODcsLCwsVVNEKQ==&amp;WINDOW=FIRST_POPUP&amp;HEIGHT=450&amp;WIDTH=450&amp;","START_MAXIMIZED=FALSE&amp;VAR:CALENDAR=US&amp;VAR:SYMBOL=CRM&amp;VAR:INDEX=0"}</definedName>
    <definedName name="_12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290__FDSAUDITLINK__" hidden="1">{"fdsup://directions/FAT Viewer?action=UPDATE&amp;creator=factset&amp;DYN_ARGS=TRUE&amp;DOC_NAME=FAT:FQL_AUDITING_CLIENT_TEMPLATE.FAT&amp;display_string=Audit&amp;VAR:KEY=POLSFAJUPS&amp;VAR:QUERY=RkZfRU5UUlBSX1ZBTChRVFIsMzk3ODAsLCwsVVNEKQ==&amp;WINDOW=FIRST_POPUP&amp;HEIGHT=450&amp;WIDTH=450&amp;","START_MAXIMIZED=FALSE&amp;VAR:CALENDAR=US&amp;VAR:SYMBOL=CRM&amp;VAR:INDEX=0"}</definedName>
    <definedName name="_1291__FDSAUDITLINK__" hidden="1">{"fdsup://directions/FAT Viewer?action=UPDATE&amp;creator=factset&amp;DYN_ARGS=TRUE&amp;DOC_NAME=FAT:FQL_AUDITING_CLIENT_TEMPLATE.FAT&amp;display_string=Audit&amp;VAR:KEY=RMDWRMROTE&amp;VAR:QUERY=RkZfRU5UUlBSX1ZBTChRVFIsMzk3NzMsLCwsVVNEKQ==&amp;WINDOW=FIRST_POPUP&amp;HEIGHT=450&amp;WIDTH=450&amp;","START_MAXIMIZED=FALSE&amp;VAR:CALENDAR=US&amp;VAR:SYMBOL=CRM&amp;VAR:INDEX=0"}</definedName>
    <definedName name="_1292__FDSAUDITLINK__" hidden="1">{"fdsup://directions/FAT Viewer?action=UPDATE&amp;creator=factset&amp;DYN_ARGS=TRUE&amp;DOC_NAME=FAT:FQL_AUDITING_CLIENT_TEMPLATE.FAT&amp;display_string=Audit&amp;VAR:KEY=TYVMRQLUPS&amp;VAR:QUERY=RkZfRU5UUlBSX1ZBTChRVFIsMzk3NjYsLCwsVVNEKQ==&amp;WINDOW=FIRST_POPUP&amp;HEIGHT=450&amp;WIDTH=450&amp;","START_MAXIMIZED=FALSE&amp;VAR:CALENDAR=US&amp;VAR:SYMBOL=CRM&amp;VAR:INDEX=0"}</definedName>
    <definedName name="_1293__FDSAUDITLINK__" hidden="1">{"fdsup://directions/FAT Viewer?action=UPDATE&amp;creator=factset&amp;DYN_ARGS=TRUE&amp;DOC_NAME=FAT:FQL_AUDITING_CLIENT_TEMPLATE.FAT&amp;display_string=Audit&amp;VAR:KEY=JAHQJGRIZC&amp;VAR:QUERY=RkZfRU5UUlBSX1ZBTChRVFIsMzk3NTksLCwsVVNEKQ==&amp;WINDOW=FIRST_POPUP&amp;HEIGHT=450&amp;WIDTH=450&amp;","START_MAXIMIZED=FALSE&amp;VAR:CALENDAR=US&amp;VAR:SYMBOL=CRM&amp;VAR:INDEX=0"}</definedName>
    <definedName name="_1294__FDSAUDITLINK__" hidden="1">{"fdsup://directions/FAT Viewer?action=UPDATE&amp;creator=factset&amp;DYN_ARGS=TRUE&amp;DOC_NAME=FAT:FQL_AUDITING_CLIENT_TEMPLATE.FAT&amp;display_string=Audit&amp;VAR:KEY=JMBGFQVCFE&amp;VAR:QUERY=RkZfRU5UUlBSX1ZBTChRVFIsMzk3NTIsLCwsVVNEKQ==&amp;WINDOW=FIRST_POPUP&amp;HEIGHT=450&amp;WIDTH=450&amp;","START_MAXIMIZED=FALSE&amp;VAR:CALENDAR=US&amp;VAR:SYMBOL=CRM&amp;VAR:INDEX=0"}</definedName>
    <definedName name="_1295__FDSAUDITLINK__" hidden="1">{"fdsup://directions/FAT Viewer?action=UPDATE&amp;creator=factset&amp;DYN_ARGS=TRUE&amp;DOC_NAME=FAT:FQL_AUDITING_CLIENT_TEMPLATE.FAT&amp;display_string=Audit&amp;VAR:KEY=VEBCZSXUHC&amp;VAR:QUERY=RkZfRU5UUlBSX1ZBTChRVFIsMzk3NDUsLCwsVVNEKQ==&amp;WINDOW=FIRST_POPUP&amp;HEIGHT=450&amp;WIDTH=450&amp;","START_MAXIMIZED=FALSE&amp;VAR:CALENDAR=US&amp;VAR:SYMBOL=CRM&amp;VAR:INDEX=0"}</definedName>
    <definedName name="_1296__FDSAUDITLINK__" hidden="1">{"fdsup://directions/FAT Viewer?action=UPDATE&amp;creator=factset&amp;DYN_ARGS=TRUE&amp;DOC_NAME=FAT:FQL_AUDITING_CLIENT_TEMPLATE.FAT&amp;display_string=Audit&amp;VAR:KEY=LGDQNUZAXU&amp;VAR:QUERY=RkZfRU5UUlBSX1ZBTChRVFIsMzk3MzgsLCwsVVNEKQ==&amp;WINDOW=FIRST_POPUP&amp;HEIGHT=450&amp;WIDTH=450&amp;","START_MAXIMIZED=FALSE&amp;VAR:CALENDAR=US&amp;VAR:SYMBOL=CRM&amp;VAR:INDEX=0"}</definedName>
    <definedName name="_1297__FDSAUDITLINK__" hidden="1">{"fdsup://directions/FAT Viewer?action=UPDATE&amp;creator=factset&amp;DYN_ARGS=TRUE&amp;DOC_NAME=FAT:FQL_AUDITING_CLIENT_TEMPLATE.FAT&amp;display_string=Audit&amp;VAR:KEY=FEFWDILQNC&amp;VAR:QUERY=RkZfRU5UUlBSX1ZBTChRVFIsMzk3MzEsLCwsVVNEKQ==&amp;WINDOW=FIRST_POPUP&amp;HEIGHT=450&amp;WIDTH=450&amp;","START_MAXIMIZED=FALSE&amp;VAR:CALENDAR=US&amp;VAR:SYMBOL=CRM&amp;VAR:INDEX=0"}</definedName>
    <definedName name="_1298__FDSAUDITLINK__" hidden="1">{"fdsup://directions/FAT Viewer?action=UPDATE&amp;creator=factset&amp;DYN_ARGS=TRUE&amp;DOC_NAME=FAT:FQL_AUDITING_CLIENT_TEMPLATE.FAT&amp;display_string=Audit&amp;VAR:KEY=JWFYTQVYVW&amp;VAR:QUERY=RkZfRU5UUlBSX1ZBTChRVFIsMzk3MjQsLCwsVVNEKQ==&amp;WINDOW=FIRST_POPUP&amp;HEIGHT=450&amp;WIDTH=450&amp;","START_MAXIMIZED=FALSE&amp;VAR:CALENDAR=US&amp;VAR:SYMBOL=CRM&amp;VAR:INDEX=0"}</definedName>
    <definedName name="_1299__FDSAUDITLINK__" hidden="1">{"fdsup://directions/FAT Viewer?action=UPDATE&amp;creator=factset&amp;DYN_ARGS=TRUE&amp;DOC_NAME=FAT:FQL_AUDITING_CLIENT_TEMPLATE.FAT&amp;display_string=Audit&amp;VAR:KEY=TOTILUNGHO&amp;VAR:QUERY=RkZfRU5UUlBSX1ZBTChRVFIsMzk3MTcsLCwsVVNEKQ==&amp;WINDOW=FIRST_POPUP&amp;HEIGHT=450&amp;WIDTH=450&amp;","START_MAXIMIZED=FALSE&amp;VAR:CALENDAR=US&amp;VAR:SYMBOL=CRM&amp;VAR:INDEX=0"}</definedName>
    <definedName name="_13__FDSAUDITLINK__" hidden="1">{"fdsup://directions/FAT Viewer?action=UPDATE&amp;creator=factset&amp;DYN_ARGS=TRUE&amp;DOC_NAME=FAT:FQL_AUDITING_CLIENT_TEMPLATE.FAT&amp;display_string=Audit&amp;VAR:KEY=TKREVMBYJQ&amp;VAR:QUERY=Q1NGX0xJQUJTX09USF9YREZEX1JFVihRVFIsNDA5MDgsNDA5MDgsRlEp&amp;WINDOW=FIRST_POPUP&amp;HEIGHT=45","0&amp;WIDTH=450&amp;START_MAXIMIZED=FALSE&amp;VAR:CALENDAR=US&amp;VAR:SYMBOL=011827&amp;VAR:INDEX=0"}</definedName>
    <definedName name="_13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300__FDSAUDITLINK__" hidden="1">{"fdsup://directions/FAT Viewer?action=UPDATE&amp;creator=factset&amp;DYN_ARGS=TRUE&amp;DOC_NAME=FAT:FQL_AUDITING_CLIENT_TEMPLATE.FAT&amp;display_string=Audit&amp;VAR:KEY=XKTWZQHODS&amp;VAR:QUERY=RkZfRU5UUlBSX1ZBTChRVFIsMzk3MTAsLCwsVVNEKQ==&amp;WINDOW=FIRST_POPUP&amp;HEIGHT=450&amp;WIDTH=450&amp;","START_MAXIMIZED=FALSE&amp;VAR:CALENDAR=US&amp;VAR:SYMBOL=CRM&amp;VAR:INDEX=0"}</definedName>
    <definedName name="_1301__FDSAUDITLINK__" hidden="1">{"fdsup://directions/FAT Viewer?action=UPDATE&amp;creator=factset&amp;DYN_ARGS=TRUE&amp;DOC_NAME=FAT:FQL_AUDITING_CLIENT_TEMPLATE.FAT&amp;display_string=Audit&amp;VAR:KEY=FWZUNQNKRE&amp;VAR:QUERY=RkZfRU5UUlBSX1ZBTChRVFIsMzk3MDMsLCwsVVNEKQ==&amp;WINDOW=FIRST_POPUP&amp;HEIGHT=450&amp;WIDTH=450&amp;","START_MAXIMIZED=FALSE&amp;VAR:CALENDAR=US&amp;VAR:SYMBOL=CRM&amp;VAR:INDEX=0"}</definedName>
    <definedName name="_1302__FDSAUDITLINK__" hidden="1">{"fdsup://directions/FAT Viewer?action=UPDATE&amp;creator=factset&amp;DYN_ARGS=TRUE&amp;DOC_NAME=FAT:FQL_AUDITING_CLIENT_TEMPLATE.FAT&amp;display_string=Audit&amp;VAR:KEY=RWXAVIJILQ&amp;VAR:QUERY=RkZfRU5UUlBSX1ZBTChRVFIsMzk2OTYsLCwsVVNEKQ==&amp;WINDOW=FIRST_POPUP&amp;HEIGHT=450&amp;WIDTH=450&amp;","START_MAXIMIZED=FALSE&amp;VAR:CALENDAR=US&amp;VAR:SYMBOL=CRM&amp;VAR:INDEX=0"}</definedName>
    <definedName name="_1303__FDSAUDITLINK__" hidden="1">{"fdsup://directions/FAT Viewer?action=UPDATE&amp;creator=factset&amp;DYN_ARGS=TRUE&amp;DOC_NAME=FAT:FQL_AUDITING_CLIENT_TEMPLATE.FAT&amp;display_string=Audit&amp;VAR:KEY=BAHMVYXATE&amp;VAR:QUERY=RkZfRU5UUlBSX1ZBTChRVFIsMzk2ODksLCwsVVNEKQ==&amp;WINDOW=FIRST_POPUP&amp;HEIGHT=450&amp;WIDTH=450&amp;","START_MAXIMIZED=FALSE&amp;VAR:CALENDAR=US&amp;VAR:SYMBOL=CRM&amp;VAR:INDEX=0"}</definedName>
    <definedName name="_1304__FDSAUDITLINK__" hidden="1">{"fdsup://directions/FAT Viewer?action=UPDATE&amp;creator=factset&amp;DYN_ARGS=TRUE&amp;DOC_NAME=FAT:FQL_AUDITING_CLIENT_TEMPLATE.FAT&amp;display_string=Audit&amp;VAR:KEY=TSJYHGDSVS&amp;VAR:QUERY=RkZfRU5UUlBSX1ZBTChRVFIsMzk2ODIsLCwsVVNEKQ==&amp;WINDOW=FIRST_POPUP&amp;HEIGHT=450&amp;WIDTH=450&amp;","START_MAXIMIZED=FALSE&amp;VAR:CALENDAR=US&amp;VAR:SYMBOL=CRM&amp;VAR:INDEX=0"}</definedName>
    <definedName name="_1305__FDSAUDITLINK__" hidden="1">{"fdsup://directions/FAT Viewer?action=UPDATE&amp;creator=factset&amp;DYN_ARGS=TRUE&amp;DOC_NAME=FAT:FQL_AUDITING_CLIENT_TEMPLATE.FAT&amp;display_string=Audit&amp;VAR:KEY=JSNSJMXYJY&amp;VAR:QUERY=RkZfRU5UUlBSX1ZBTChRVFIsMzk2NzUsLCwsVVNEKQ==&amp;WINDOW=FIRST_POPUP&amp;HEIGHT=450&amp;WIDTH=450&amp;","START_MAXIMIZED=FALSE&amp;VAR:CALENDAR=US&amp;VAR:SYMBOL=CRM&amp;VAR:INDEX=0"}</definedName>
    <definedName name="_1306__FDSAUDITLINK__" hidden="1">{"fdsup://directions/FAT Viewer?action=UPDATE&amp;creator=factset&amp;DYN_ARGS=TRUE&amp;DOC_NAME=FAT:FQL_AUDITING_CLIENT_TEMPLATE.FAT&amp;display_string=Audit&amp;VAR:KEY=NUXKPABKNS&amp;VAR:QUERY=RkZfRU5UUlBSX1ZBTChRVFIsMzk2NjgsLCwsVVNEKQ==&amp;WINDOW=FIRST_POPUP&amp;HEIGHT=450&amp;WIDTH=450&amp;","START_MAXIMIZED=FALSE&amp;VAR:CALENDAR=US&amp;VAR:SYMBOL=CRM&amp;VAR:INDEX=0"}</definedName>
    <definedName name="_1307__FDSAUDITLINK__" hidden="1">{"fdsup://directions/FAT Viewer?action=UPDATE&amp;creator=factset&amp;DYN_ARGS=TRUE&amp;DOC_NAME=FAT:FQL_AUDITING_CLIENT_TEMPLATE.FAT&amp;display_string=Audit&amp;VAR:KEY=ZMTOPKVCVU&amp;VAR:QUERY=RkZfRU5UUlBSX1ZBTChRVFIsMzk2NjEsLCwsVVNEKQ==&amp;WINDOW=FIRST_POPUP&amp;HEIGHT=450&amp;WIDTH=450&amp;","START_MAXIMIZED=FALSE&amp;VAR:CALENDAR=US&amp;VAR:SYMBOL=CRM&amp;VAR:INDEX=0"}</definedName>
    <definedName name="_1308__FDSAUDITLINK__" hidden="1">{"fdsup://directions/FAT Viewer?action=UPDATE&amp;creator=factset&amp;DYN_ARGS=TRUE&amp;DOC_NAME=FAT:FQL_AUDITING_CLIENT_TEMPLATE.FAT&amp;display_string=Audit&amp;VAR:KEY=TYLSLOTCRO&amp;VAR:QUERY=RkZfRU5UUlBSX1ZBTChRVFIsMzk2NTQsLCwsVVNEKQ==&amp;WINDOW=FIRST_POPUP&amp;HEIGHT=450&amp;WIDTH=450&amp;","START_MAXIMIZED=FALSE&amp;VAR:CALENDAR=US&amp;VAR:SYMBOL=CRM&amp;VAR:INDEX=0"}</definedName>
    <definedName name="_1309__FDSAUDITLINK__" hidden="1">{"fdsup://directions/FAT Viewer?action=UPDATE&amp;creator=factset&amp;DYN_ARGS=TRUE&amp;DOC_NAME=FAT:FQL_AUDITING_CLIENT_TEMPLATE.FAT&amp;display_string=Audit&amp;VAR:KEY=HMLYDODQXY&amp;VAR:QUERY=RkZfRU5UUlBSX1ZBTChRVFIsMzk2NDcsLCwsVVNEKQ==&amp;WINDOW=FIRST_POPUP&amp;HEIGHT=450&amp;WIDTH=450&amp;","START_MAXIMIZED=FALSE&amp;VAR:CALENDAR=US&amp;VAR:SYMBOL=CRM&amp;VAR:INDEX=0"}</definedName>
    <definedName name="_13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310__FDSAUDITLINK__" hidden="1">{"fdsup://directions/FAT Viewer?action=UPDATE&amp;creator=factset&amp;DYN_ARGS=TRUE&amp;DOC_NAME=FAT:FQL_AUDITING_CLIENT_TEMPLATE.FAT&amp;display_string=Audit&amp;VAR:KEY=ZQHEDSDYPA&amp;VAR:QUERY=RkZfRU5UUlBSX1ZBTChRVFIsMzk2NDAsLCwsVVNEKQ==&amp;WINDOW=FIRST_POPUP&amp;HEIGHT=450&amp;WIDTH=450&amp;","START_MAXIMIZED=FALSE&amp;VAR:CALENDAR=US&amp;VAR:SYMBOL=CRM&amp;VAR:INDEX=0"}</definedName>
    <definedName name="_1311__FDSAUDITLINK__" hidden="1">{"fdsup://directions/FAT Viewer?action=UPDATE&amp;creator=factset&amp;DYN_ARGS=TRUE&amp;DOC_NAME=FAT:FQL_AUDITING_CLIENT_TEMPLATE.FAT&amp;display_string=Audit&amp;VAR:KEY=BAJGFITEXK&amp;VAR:QUERY=RkZfRU5UUlBSX1ZBTChRVFIsMzk2MzIsLCwsVVNEKQ==&amp;WINDOW=FIRST_POPUP&amp;HEIGHT=450&amp;WIDTH=450&amp;","START_MAXIMIZED=FALSE&amp;VAR:CALENDAR=US&amp;VAR:SYMBOL=CRM&amp;VAR:INDEX=0"}</definedName>
    <definedName name="_1312__FDSAUDITLINK__" hidden="1">{"fdsup://directions/FAT Viewer?action=UPDATE&amp;creator=factset&amp;DYN_ARGS=TRUE&amp;DOC_NAME=FAT:FQL_AUDITING_CLIENT_TEMPLATE.FAT&amp;display_string=Audit&amp;VAR:KEY=DKXYJSDWPO&amp;VAR:QUERY=RkZfRU5UUlBSX1ZBTChRVFIsMzk2MjYsLCwsVVNEKQ==&amp;WINDOW=FIRST_POPUP&amp;HEIGHT=450&amp;WIDTH=450&amp;","START_MAXIMIZED=FALSE&amp;VAR:CALENDAR=US&amp;VAR:SYMBOL=CRM&amp;VAR:INDEX=0"}</definedName>
    <definedName name="_1313__FDSAUDITLINK__" hidden="1">{"fdsup://directions/FAT Viewer?action=UPDATE&amp;creator=factset&amp;DYN_ARGS=TRUE&amp;DOC_NAME=FAT:FQL_AUDITING_CLIENT_TEMPLATE.FAT&amp;display_string=Audit&amp;VAR:KEY=LIBQRWTWPW&amp;VAR:QUERY=RkZfRU5UUlBSX1ZBTChRVFIsMzk2MTksLCwsVVNEKQ==&amp;WINDOW=FIRST_POPUP&amp;HEIGHT=450&amp;WIDTH=450&amp;","START_MAXIMIZED=FALSE&amp;VAR:CALENDAR=US&amp;VAR:SYMBOL=CRM&amp;VAR:INDEX=0"}</definedName>
    <definedName name="_1314__FDSAUDITLINK__" hidden="1">{"fdsup://directions/FAT Viewer?action=UPDATE&amp;creator=factset&amp;DYN_ARGS=TRUE&amp;DOC_NAME=FAT:FQL_AUDITING_CLIENT_TEMPLATE.FAT&amp;display_string=Audit&amp;VAR:KEY=LYVSJQZELA&amp;VAR:QUERY=RkZfRU5UUlBSX1ZBTChRVFIsMzk2MTIsLCwsVVNEKQ==&amp;WINDOW=FIRST_POPUP&amp;HEIGHT=450&amp;WIDTH=450&amp;","START_MAXIMIZED=FALSE&amp;VAR:CALENDAR=US&amp;VAR:SYMBOL=CRM&amp;VAR:INDEX=0"}</definedName>
    <definedName name="_1315__FDSAUDITLINK__" hidden="1">{"fdsup://directions/FAT Viewer?action=UPDATE&amp;creator=factset&amp;DYN_ARGS=TRUE&amp;DOC_NAME=FAT:FQL_AUDITING_CLIENT_TEMPLATE.FAT&amp;display_string=Audit&amp;VAR:KEY=PQDOHGNADA&amp;VAR:QUERY=RkZfRU5UUlBSX1ZBTChRVFIsMzk2MDUsLCwsVVNEKQ==&amp;WINDOW=FIRST_POPUP&amp;HEIGHT=450&amp;WIDTH=450&amp;","START_MAXIMIZED=FALSE&amp;VAR:CALENDAR=US&amp;VAR:SYMBOL=CRM&amp;VAR:INDEX=0"}</definedName>
    <definedName name="_1316__FDSAUDITLINK__" hidden="1">{"fdsup://directions/FAT Viewer?action=UPDATE&amp;creator=factset&amp;DYN_ARGS=TRUE&amp;DOC_NAME=FAT:FQL_AUDITING_CLIENT_TEMPLATE.FAT&amp;display_string=Audit&amp;VAR:KEY=LUVETYNQTK&amp;VAR:QUERY=RkZfRU5UUlBSX1ZBTChRVFIsMzk1OTgsLCwsVVNEKQ==&amp;WINDOW=FIRST_POPUP&amp;HEIGHT=450&amp;WIDTH=450&amp;","START_MAXIMIZED=FALSE&amp;VAR:CALENDAR=US&amp;VAR:SYMBOL=CRM&amp;VAR:INDEX=0"}</definedName>
    <definedName name="_1317__FDSAUDITLINK__" hidden="1">{"fdsup://directions/FAT Viewer?action=UPDATE&amp;creator=factset&amp;DYN_ARGS=TRUE&amp;DOC_NAME=FAT:FQL_AUDITING_CLIENT_TEMPLATE.FAT&amp;display_string=Audit&amp;VAR:KEY=JSJULABYDG&amp;VAR:QUERY=RkZfRU5UUlBSX1ZBTChRVFIsMzk1OTEsLCwsVVNEKQ==&amp;WINDOW=FIRST_POPUP&amp;HEIGHT=450&amp;WIDTH=450&amp;","START_MAXIMIZED=FALSE&amp;VAR:CALENDAR=US&amp;VAR:SYMBOL=CRM&amp;VAR:INDEX=0"}</definedName>
    <definedName name="_1318__FDSAUDITLINK__" hidden="1">{"fdsup://directions/FAT Viewer?action=UPDATE&amp;creator=factset&amp;DYN_ARGS=TRUE&amp;DOC_NAME=FAT:FQL_AUDITING_CLIENT_TEMPLATE.FAT&amp;display_string=Audit&amp;VAR:KEY=XCJYFYXELQ&amp;VAR:QUERY=RkZfRU5UUlBSX1ZBTChRVFIsMzk1ODQsLCwsVVNEKQ==&amp;WINDOW=FIRST_POPUP&amp;HEIGHT=450&amp;WIDTH=450&amp;","START_MAXIMIZED=FALSE&amp;VAR:CALENDAR=US&amp;VAR:SYMBOL=CRM&amp;VAR:INDEX=0"}</definedName>
    <definedName name="_1319__FDSAUDITLINK__" hidden="1">{"fdsup://directions/FAT Viewer?action=UPDATE&amp;creator=factset&amp;DYN_ARGS=TRUE&amp;DOC_NAME=FAT:FQL_AUDITING_CLIENT_TEMPLATE.FAT&amp;display_string=Audit&amp;VAR:KEY=PGHGRWDWNE&amp;VAR:QUERY=RkZfRU5UUlBSX1ZBTChRVFIsMzk1NzcsLCwsVVNEKQ==&amp;WINDOW=FIRST_POPUP&amp;HEIGHT=450&amp;WIDTH=450&amp;","START_MAXIMIZED=FALSE&amp;VAR:CALENDAR=US&amp;VAR:SYMBOL=CRM&amp;VAR:INDEX=0"}</definedName>
    <definedName name="_13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320__FDSAUDITLINK__" hidden="1">{"fdsup://directions/FAT Viewer?action=UPDATE&amp;creator=factset&amp;DYN_ARGS=TRUE&amp;DOC_NAME=FAT:FQL_AUDITING_CLIENT_TEMPLATE.FAT&amp;display_string=Audit&amp;VAR:KEY=BMTATMNCNA&amp;VAR:QUERY=RkZfRU5UUlBSX1ZBTChRVFIsMzk1NzAsLCwsVVNEKQ==&amp;WINDOW=FIRST_POPUP&amp;HEIGHT=450&amp;WIDTH=450&amp;","START_MAXIMIZED=FALSE&amp;VAR:CALENDAR=US&amp;VAR:SYMBOL=CRM&amp;VAR:INDEX=0"}</definedName>
    <definedName name="_1321__FDSAUDITLINK__" hidden="1">{"fdsup://directions/FAT Viewer?action=UPDATE&amp;creator=factset&amp;DYN_ARGS=TRUE&amp;DOC_NAME=FAT:FQL_AUDITING_CLIENT_TEMPLATE.FAT&amp;display_string=Audit&amp;VAR:KEY=XEPGRGBUJO&amp;VAR:QUERY=RkZfRU5UUlBSX1ZBTChRVFIsMzk1NjMsLCwsVVNEKQ==&amp;WINDOW=FIRST_POPUP&amp;HEIGHT=450&amp;WIDTH=450&amp;","START_MAXIMIZED=FALSE&amp;VAR:CALENDAR=US&amp;VAR:SYMBOL=CRM&amp;VAR:INDEX=0"}</definedName>
    <definedName name="_1322__FDSAUDITLINK__" hidden="1">{"fdsup://directions/FAT Viewer?action=UPDATE&amp;creator=factset&amp;DYN_ARGS=TRUE&amp;DOC_NAME=FAT:FQL_AUDITING_CLIENT_TEMPLATE.FAT&amp;display_string=Audit&amp;VAR:KEY=DUBEFIXMVY&amp;VAR:QUERY=RkZfRU5UUlBSX1ZBTChRVFIsMzk1NTYsLCwsVVNEKQ==&amp;WINDOW=FIRST_POPUP&amp;HEIGHT=450&amp;WIDTH=450&amp;","START_MAXIMIZED=FALSE&amp;VAR:CALENDAR=US&amp;VAR:SYMBOL=CRM&amp;VAR:INDEX=0"}</definedName>
    <definedName name="_1323__FDSAUDITLINK__" hidden="1">{"fdsup://directions/FAT Viewer?action=UPDATE&amp;creator=factset&amp;DYN_ARGS=TRUE&amp;DOC_NAME=FAT:FQL_AUDITING_CLIENT_TEMPLATE.FAT&amp;display_string=Audit&amp;VAR:KEY=PIPABGHOHG&amp;VAR:QUERY=RkZfRU5UUlBSX1ZBTChRVFIsMzk1NDksLCwsVVNEKQ==&amp;WINDOW=FIRST_POPUP&amp;HEIGHT=450&amp;WIDTH=450&amp;","START_MAXIMIZED=FALSE&amp;VAR:CALENDAR=US&amp;VAR:SYMBOL=CRM&amp;VAR:INDEX=0"}</definedName>
    <definedName name="_1324__FDSAUDITLINK__" hidden="1">{"fdsup://directions/FAT Viewer?action=UPDATE&amp;creator=factset&amp;DYN_ARGS=TRUE&amp;DOC_NAME=FAT:FQL_AUDITING_CLIENT_TEMPLATE.FAT&amp;display_string=Audit&amp;VAR:KEY=RWHULGZYHE&amp;VAR:QUERY=RkZfRU5UUlBSX1ZBTChRVFIsMzk1NDIsLCwsVVNEKQ==&amp;WINDOW=FIRST_POPUP&amp;HEIGHT=450&amp;WIDTH=450&amp;","START_MAXIMIZED=FALSE&amp;VAR:CALENDAR=US&amp;VAR:SYMBOL=CRM&amp;VAR:INDEX=0"}</definedName>
    <definedName name="_1325__FDSAUDITLINK__" hidden="1">{"fdsup://directions/FAT Viewer?action=UPDATE&amp;creator=factset&amp;DYN_ARGS=TRUE&amp;DOC_NAME=FAT:FQL_AUDITING_CLIENT_TEMPLATE.FAT&amp;display_string=Audit&amp;VAR:KEY=LGXGJYLCZA&amp;VAR:QUERY=RkZfRU5UUlBSX1ZBTChRVFIsMzk1MzUsLCwsVVNEKQ==&amp;WINDOW=FIRST_POPUP&amp;HEIGHT=450&amp;WIDTH=450&amp;","START_MAXIMIZED=FALSE&amp;VAR:CALENDAR=US&amp;VAR:SYMBOL=CRM&amp;VAR:INDEX=0"}</definedName>
    <definedName name="_1326__FDSAUDITLINK__" hidden="1">{"fdsup://directions/FAT Viewer?action=UPDATE&amp;creator=factset&amp;DYN_ARGS=TRUE&amp;DOC_NAME=FAT:FQL_AUDITING_CLIENT_TEMPLATE.FAT&amp;display_string=Audit&amp;VAR:KEY=FCHUXGTUBY&amp;VAR:QUERY=RkZfRU5UUlBSX1ZBTChRVFIsMzk1MjcsLCwsVVNEKQ==&amp;WINDOW=FIRST_POPUP&amp;HEIGHT=450&amp;WIDTH=450&amp;","START_MAXIMIZED=FALSE&amp;VAR:CALENDAR=US&amp;VAR:SYMBOL=CRM&amp;VAR:INDEX=0"}</definedName>
    <definedName name="_1327__FDSAUDITLINK__" hidden="1">{"fdsup://directions/FAT Viewer?action=UPDATE&amp;creator=factset&amp;DYN_ARGS=TRUE&amp;DOC_NAME=FAT:FQL_AUDITING_CLIENT_TEMPLATE.FAT&amp;display_string=Audit&amp;VAR:KEY=JCDUFIXABO&amp;VAR:QUERY=RkZfRU5UUlBSX1ZBTChRVFIsMzk1MjEsLCwsVVNEKQ==&amp;WINDOW=FIRST_POPUP&amp;HEIGHT=450&amp;WIDTH=450&amp;","START_MAXIMIZED=FALSE&amp;VAR:CALENDAR=US&amp;VAR:SYMBOL=CRM&amp;VAR:INDEX=0"}</definedName>
    <definedName name="_1328__FDSAUDITLINK__" hidden="1">{"fdsup://directions/FAT Viewer?action=UPDATE&amp;creator=factset&amp;DYN_ARGS=TRUE&amp;DOC_NAME=FAT:FQL_AUDITING_CLIENT_TEMPLATE.FAT&amp;display_string=Audit&amp;VAR:KEY=LQJQVSHIBE&amp;VAR:QUERY=RkZfRU5UUlBSX1ZBTChRVFIsMzk1MTQsLCwsVVNEKQ==&amp;WINDOW=FIRST_POPUP&amp;HEIGHT=450&amp;WIDTH=450&amp;","START_MAXIMIZED=FALSE&amp;VAR:CALENDAR=US&amp;VAR:SYMBOL=CRM&amp;VAR:INDEX=0"}</definedName>
    <definedName name="_1329__FDSAUDITLINK__" hidden="1">{"fdsup://directions/FAT Viewer?action=UPDATE&amp;creator=factset&amp;DYN_ARGS=TRUE&amp;DOC_NAME=FAT:FQL_AUDITING_CLIENT_TEMPLATE.FAT&amp;display_string=Audit&amp;VAR:KEY=LYTGRQDEFC&amp;VAR:QUERY=RkZfRU5UUlBSX1ZBTChRVFIsMzk1MDcsLCwsVVNEKQ==&amp;WINDOW=FIRST_POPUP&amp;HEIGHT=450&amp;WIDTH=450&amp;","START_MAXIMIZED=FALSE&amp;VAR:CALENDAR=US&amp;VAR:SYMBOL=CRM&amp;VAR:INDEX=0"}</definedName>
    <definedName name="_13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330__FDSAUDITLINK__" hidden="1">{"fdsup://directions/FAT Viewer?action=UPDATE&amp;creator=factset&amp;DYN_ARGS=TRUE&amp;DOC_NAME=FAT:FQL_AUDITING_CLIENT_TEMPLATE.FAT&amp;display_string=Audit&amp;VAR:KEY=TAXIVALAPA&amp;VAR:QUERY=RkZfRU5UUlBSX1ZBTChRVFIsMzk1MDAsLCwsVVNEKQ==&amp;WINDOW=FIRST_POPUP&amp;HEIGHT=450&amp;WIDTH=450&amp;","START_MAXIMIZED=FALSE&amp;VAR:CALENDAR=US&amp;VAR:SYMBOL=CRM&amp;VAR:INDEX=0"}</definedName>
    <definedName name="_1331__FDSAUDITLINK__" hidden="1">{"fdsup://directions/FAT Viewer?action=UPDATE&amp;creator=factset&amp;DYN_ARGS=TRUE&amp;DOC_NAME=FAT:FQL_AUDITING_CLIENT_TEMPLATE.FAT&amp;display_string=Audit&amp;VAR:KEY=VGTWFSRYVS&amp;VAR:QUERY=RkZfRU5UUlBSX1ZBTChRVFIsMzk0OTMsLCwsVVNEKQ==&amp;WINDOW=FIRST_POPUP&amp;HEIGHT=450&amp;WIDTH=450&amp;","START_MAXIMIZED=FALSE&amp;VAR:CALENDAR=US&amp;VAR:SYMBOL=CRM&amp;VAR:INDEX=0"}</definedName>
    <definedName name="_1332__FDSAUDITLINK__" hidden="1">{"fdsup://directions/FAT Viewer?action=UPDATE&amp;creator=factset&amp;DYN_ARGS=TRUE&amp;DOC_NAME=FAT:FQL_AUDITING_CLIENT_TEMPLATE.FAT&amp;display_string=Audit&amp;VAR:KEY=HUHMJYDWBG&amp;VAR:QUERY=RkZfRU5UUlBSX1ZBTChRVFIsMzk0ODYsLCwsVVNEKQ==&amp;WINDOW=FIRST_POPUP&amp;HEIGHT=450&amp;WIDTH=450&amp;","START_MAXIMIZED=FALSE&amp;VAR:CALENDAR=US&amp;VAR:SYMBOL=CRM&amp;VAR:INDEX=0"}</definedName>
    <definedName name="_1333__FDSAUDITLINK__" hidden="1">{"fdsup://directions/FAT Viewer?action=UPDATE&amp;creator=factset&amp;DYN_ARGS=TRUE&amp;DOC_NAME=FAT:FQL_AUDITING_CLIENT_TEMPLATE.FAT&amp;display_string=Audit&amp;VAR:KEY=NCLIZMRANG&amp;VAR:QUERY=RkZfRU5UUlBSX1ZBTChRVFIsMzk0NzksLCwsVVNEKQ==&amp;WINDOW=FIRST_POPUP&amp;HEIGHT=450&amp;WIDTH=450&amp;","START_MAXIMIZED=FALSE&amp;VAR:CALENDAR=US&amp;VAR:SYMBOL=CRM&amp;VAR:INDEX=0"}</definedName>
    <definedName name="_1334__FDSAUDITLINK__" hidden="1">{"fdsup://directions/FAT Viewer?action=UPDATE&amp;creator=factset&amp;DYN_ARGS=TRUE&amp;DOC_NAME=FAT:FQL_AUDITING_CLIENT_TEMPLATE.FAT&amp;display_string=Audit&amp;VAR:KEY=RWPUPGPMTA&amp;VAR:QUERY=RkZfRU5UUlBSX1ZBTChRVFIsMzk0NzIsLCwsVVNEKQ==&amp;WINDOW=FIRST_POPUP&amp;HEIGHT=450&amp;WIDTH=450&amp;","START_MAXIMIZED=FALSE&amp;VAR:CALENDAR=US&amp;VAR:SYMBOL=CRM&amp;VAR:INDEX=0"}</definedName>
    <definedName name="_1335__FDSAUDITLINK__" hidden="1">{"fdsup://directions/FAT Viewer?action=UPDATE&amp;creator=factset&amp;DYN_ARGS=TRUE&amp;DOC_NAME=FAT:FQL_AUDITING_CLIENT_TEMPLATE.FAT&amp;display_string=Audit&amp;VAR:KEY=ZETODAVQNC&amp;VAR:QUERY=RkZfRU5UUlBSX1ZBTChRVFIsMzk0NjUsLCwsVVNEKQ==&amp;WINDOW=FIRST_POPUP&amp;HEIGHT=450&amp;WIDTH=450&amp;","START_MAXIMIZED=FALSE&amp;VAR:CALENDAR=US&amp;VAR:SYMBOL=CRM&amp;VAR:INDEX=0"}</definedName>
    <definedName name="_1336__FDSAUDITLINK__" hidden="1">{"fdsup://directions/FAT Viewer?action=UPDATE&amp;creator=factset&amp;DYN_ARGS=TRUE&amp;DOC_NAME=FAT:FQL_AUDITING_CLIENT_TEMPLATE.FAT&amp;display_string=Audit&amp;VAR:KEY=ZKTUDMVWFW&amp;VAR:QUERY=RkZfRU5UUlBSX1ZBTChRVFIsMzk0NTgsLCwsVVNEKQ==&amp;WINDOW=FIRST_POPUP&amp;HEIGHT=450&amp;WIDTH=450&amp;","START_MAXIMIZED=FALSE&amp;VAR:CALENDAR=US&amp;VAR:SYMBOL=CRM&amp;VAR:INDEX=0"}</definedName>
    <definedName name="_1337__FDSAUDITLINK__" hidden="1">{"fdsup://directions/FAT Viewer?action=UPDATE&amp;creator=factset&amp;DYN_ARGS=TRUE&amp;DOC_NAME=FAT:FQL_AUDITING_CLIENT_TEMPLATE.FAT&amp;display_string=Audit&amp;VAR:KEY=HCFMLWBCLC&amp;VAR:QUERY=RkZfRU5UUlBSX1ZBTChRVFIsMzk0NTEsLCwsVVNEKQ==&amp;WINDOW=FIRST_POPUP&amp;HEIGHT=450&amp;WIDTH=450&amp;","START_MAXIMIZED=FALSE&amp;VAR:CALENDAR=US&amp;VAR:SYMBOL=CRM&amp;VAR:INDEX=0"}</definedName>
    <definedName name="_1338__FDSAUDITLINK__" hidden="1">{"fdsup://directions/FAT Viewer?action=UPDATE&amp;creator=factset&amp;DYN_ARGS=TRUE&amp;DOC_NAME=FAT:FQL_AUDITING_CLIENT_TEMPLATE.FAT&amp;display_string=Audit&amp;VAR:KEY=XSFCXODMXA&amp;VAR:QUERY=RkZfRU5UUlBSX1ZBTChRVFIsMzk0NDQsLCwsVVNEKQ==&amp;WINDOW=FIRST_POPUP&amp;HEIGHT=450&amp;WIDTH=450&amp;","START_MAXIMIZED=FALSE&amp;VAR:CALENDAR=US&amp;VAR:SYMBOL=CRM&amp;VAR:INDEX=0"}</definedName>
    <definedName name="_1339__FDSAUDITLINK__" hidden="1">{"fdsup://directions/FAT Viewer?action=UPDATE&amp;creator=factset&amp;DYN_ARGS=TRUE&amp;DOC_NAME=FAT:FQL_AUDITING_CLIENT_TEMPLATE.FAT&amp;display_string=Audit&amp;VAR:KEY=PSJMHQVWNK&amp;VAR:QUERY=RkZfRU5UUlBSX1ZBTChRVFIsMzk0MzcsLCwsVVNEKQ==&amp;WINDOW=FIRST_POPUP&amp;HEIGHT=450&amp;WIDTH=450&amp;","START_MAXIMIZED=FALSE&amp;VAR:CALENDAR=US&amp;VAR:SYMBOL=CRM&amp;VAR:INDEX=0"}</definedName>
    <definedName name="_13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340__FDSAUDITLINK__" hidden="1">{"fdsup://directions/FAT Viewer?action=UPDATE&amp;creator=factset&amp;DYN_ARGS=TRUE&amp;DOC_NAME=FAT:FQL_AUDITING_CLIENT_TEMPLATE.FAT&amp;display_string=Audit&amp;VAR:KEY=VSTKBCJSHW&amp;VAR:QUERY=RkZfRU5UUlBSX1ZBTChRVFIsMzk0MzAsLCwsVVNEKQ==&amp;WINDOW=FIRST_POPUP&amp;HEIGHT=450&amp;WIDTH=450&amp;","START_MAXIMIZED=FALSE&amp;VAR:CALENDAR=US&amp;VAR:SYMBOL=CRM&amp;VAR:INDEX=0"}</definedName>
    <definedName name="_1341__FDSAUDITLINK__" hidden="1">{"fdsup://directions/FAT Viewer?action=UPDATE&amp;creator=factset&amp;DYN_ARGS=TRUE&amp;DOC_NAME=FAT:FQL_AUDITING_CLIENT_TEMPLATE.FAT&amp;display_string=Audit&amp;VAR:KEY=LYLCXKLAPY&amp;VAR:QUERY=RkZfRU5UUlBSX1ZBTChRVFIsMzk0MjMsLCwsVVNEKQ==&amp;WINDOW=FIRST_POPUP&amp;HEIGHT=450&amp;WIDTH=450&amp;","START_MAXIMIZED=FALSE&amp;VAR:CALENDAR=US&amp;VAR:SYMBOL=CRM&amp;VAR:INDEX=0"}</definedName>
    <definedName name="_1342__FDSAUDITLINK__" hidden="1">{"fdsup://directions/FAT Viewer?action=UPDATE&amp;creator=factset&amp;DYN_ARGS=TRUE&amp;DOC_NAME=FAT:FQL_AUDITING_CLIENT_TEMPLATE.FAT&amp;display_string=Audit&amp;VAR:KEY=BUPSFGFMPA&amp;VAR:QUERY=RkZfRU5UUlBSX1ZBTChRVFIsMzk0MTYsLCwsVVNEKQ==&amp;WINDOW=FIRST_POPUP&amp;HEIGHT=450&amp;WIDTH=450&amp;","START_MAXIMIZED=FALSE&amp;VAR:CALENDAR=US&amp;VAR:SYMBOL=CRM&amp;VAR:INDEX=0"}</definedName>
    <definedName name="_1343__FDSAUDITLINK__" hidden="1">{"fdsup://directions/FAT Viewer?action=UPDATE&amp;creator=factset&amp;DYN_ARGS=TRUE&amp;DOC_NAME=FAT:FQL_AUDITING_CLIENT_TEMPLATE.FAT&amp;display_string=Audit&amp;VAR:KEY=VQXOTORSFS&amp;VAR:QUERY=RkZfRU5UUlBSX1ZBTChRVFIsMzk0MDksLCwsVVNEKQ==&amp;WINDOW=FIRST_POPUP&amp;HEIGHT=450&amp;WIDTH=450&amp;","START_MAXIMIZED=FALSE&amp;VAR:CALENDAR=US&amp;VAR:SYMBOL=CRM&amp;VAR:INDEX=0"}</definedName>
    <definedName name="_1344__FDSAUDITLINK__" hidden="1">{"fdsup://directions/FAT Viewer?action=UPDATE&amp;creator=factset&amp;DYN_ARGS=TRUE&amp;DOC_NAME=FAT:FQL_AUDITING_CLIENT_TEMPLATE.FAT&amp;display_string=Audit&amp;VAR:KEY=TOJILMPYZI&amp;VAR:QUERY=RkZfRU5UUlBSX1ZBTChRVFIsMzk0MDIsLCwsVVNEKQ==&amp;WINDOW=FIRST_POPUP&amp;HEIGHT=450&amp;WIDTH=450&amp;","START_MAXIMIZED=FALSE&amp;VAR:CALENDAR=US&amp;VAR:SYMBOL=CRM&amp;VAR:INDEX=0"}</definedName>
    <definedName name="_1345__FDSAUDITLINK__" hidden="1">{"fdsup://directions/FAT Viewer?action=UPDATE&amp;creator=factset&amp;DYN_ARGS=TRUE&amp;DOC_NAME=FAT:FQL_AUDITING_CLIENT_TEMPLATE.FAT&amp;display_string=Audit&amp;VAR:KEY=JAJSPSBGFO&amp;VAR:QUERY=RkZfRU5UUlBSX1ZBTChRVFIsMzkzOTUsLCwsVVNEKQ==&amp;WINDOW=FIRST_POPUP&amp;HEIGHT=450&amp;WIDTH=450&amp;","START_MAXIMIZED=FALSE&amp;VAR:CALENDAR=US&amp;VAR:SYMBOL=CRM&amp;VAR:INDEX=0"}</definedName>
    <definedName name="_1346__FDSAUDITLINK__" hidden="1">{"fdsup://directions/FAT Viewer?action=UPDATE&amp;creator=factset&amp;DYN_ARGS=TRUE&amp;DOC_NAME=FAT:FQL_AUDITING_CLIENT_TEMPLATE.FAT&amp;display_string=Audit&amp;VAR:KEY=XGVMPWVCHA&amp;VAR:QUERY=RkZfRU5UUlBSX1ZBTChRVFIsMzkzODgsLCwsVVNEKQ==&amp;WINDOW=FIRST_POPUP&amp;HEIGHT=450&amp;WIDTH=450&amp;","START_MAXIMIZED=FALSE&amp;VAR:CALENDAR=US&amp;VAR:SYMBOL=CRM&amp;VAR:INDEX=0"}</definedName>
    <definedName name="_1347__FDSAUDITLINK__" hidden="1">{"fdsup://directions/FAT Viewer?action=UPDATE&amp;creator=factset&amp;DYN_ARGS=TRUE&amp;DOC_NAME=FAT:FQL_AUDITING_CLIENT_TEMPLATE.FAT&amp;display_string=Audit&amp;VAR:KEY=PMBGFALOHK&amp;VAR:QUERY=RkZfRU5UUlBSX1ZBTChRVFIsMzkzODEsLCwsVVNEKQ==&amp;WINDOW=FIRST_POPUP&amp;HEIGHT=450&amp;WIDTH=450&amp;","START_MAXIMIZED=FALSE&amp;VAR:CALENDAR=US&amp;VAR:SYMBOL=CRM&amp;VAR:INDEX=0"}</definedName>
    <definedName name="_1348__FDSAUDITLINK__" hidden="1">{"fdsup://directions/FAT Viewer?action=UPDATE&amp;creator=factset&amp;DYN_ARGS=TRUE&amp;DOC_NAME=FAT:FQL_AUDITING_CLIENT_TEMPLATE.FAT&amp;display_string=Audit&amp;VAR:KEY=RGFQVMRQJE&amp;VAR:QUERY=RkZfRU5UUlBSX1ZBTChRVFIsMzkzNzQsLCwsVVNEKQ==&amp;WINDOW=FIRST_POPUP&amp;HEIGHT=450&amp;WIDTH=450&amp;","START_MAXIMIZED=FALSE&amp;VAR:CALENDAR=US&amp;VAR:SYMBOL=CRM&amp;VAR:INDEX=0"}</definedName>
    <definedName name="_1349__FDSAUDITLINK__" hidden="1">{"fdsup://directions/FAT Viewer?action=UPDATE&amp;creator=factset&amp;DYN_ARGS=TRUE&amp;DOC_NAME=FAT:FQL_AUDITING_CLIENT_TEMPLATE.FAT&amp;display_string=Audit&amp;VAR:KEY=XULMNWLIJS&amp;VAR:QUERY=RkZfRU5UUlBSX1ZBTChRVFIsMzkzNjcsLCwsVVNEKQ==&amp;WINDOW=FIRST_POPUP&amp;HEIGHT=450&amp;WIDTH=450&amp;","START_MAXIMIZED=FALSE&amp;VAR:CALENDAR=US&amp;VAR:SYMBOL=CRM&amp;VAR:INDEX=0"}</definedName>
    <definedName name="_13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350__FDSAUDITLINK__" hidden="1">{"fdsup://directions/FAT Viewer?action=UPDATE&amp;creator=factset&amp;DYN_ARGS=TRUE&amp;DOC_NAME=FAT:FQL_AUDITING_CLIENT_TEMPLATE.FAT&amp;display_string=Audit&amp;VAR:KEY=RMRYXSDSDC&amp;VAR:QUERY=RkZfRU5UUlBSX1ZBTChRVFIsMzkzNjAsLCwsVVNEKQ==&amp;WINDOW=FIRST_POPUP&amp;HEIGHT=450&amp;WIDTH=450&amp;","START_MAXIMIZED=FALSE&amp;VAR:CALENDAR=US&amp;VAR:SYMBOL=CRM&amp;VAR:INDEX=0"}</definedName>
    <definedName name="_1351__FDSAUDITLINK__" hidden="1">{"fdsup://directions/FAT Viewer?action=UPDATE&amp;creator=factset&amp;DYN_ARGS=TRUE&amp;DOC_NAME=FAT:FQL_AUDITING_CLIENT_TEMPLATE.FAT&amp;display_string=Audit&amp;VAR:KEY=VURSHANWZM&amp;VAR:QUERY=RkZfRU5UUlBSX1ZBTChRVFIsMzkzNTMsLCwsVVNEKQ==&amp;WINDOW=FIRST_POPUP&amp;HEIGHT=450&amp;WIDTH=450&amp;","START_MAXIMIZED=FALSE&amp;VAR:CALENDAR=US&amp;VAR:SYMBOL=CRM&amp;VAR:INDEX=0"}</definedName>
    <definedName name="_1352__FDSAUDITLINK__" hidden="1">{"fdsup://directions/FAT Viewer?action=UPDATE&amp;creator=factset&amp;DYN_ARGS=TRUE&amp;DOC_NAME=FAT:FQL_AUDITING_CLIENT_TEMPLATE.FAT&amp;display_string=Audit&amp;VAR:KEY=HMNQHYBALA&amp;VAR:QUERY=RkZfRU5UUlBSX1ZBTChRVFIsMzkzNDYsLCwsVVNEKQ==&amp;WINDOW=FIRST_POPUP&amp;HEIGHT=450&amp;WIDTH=450&amp;","START_MAXIMIZED=FALSE&amp;VAR:CALENDAR=US&amp;VAR:SYMBOL=CRM&amp;VAR:INDEX=0"}</definedName>
    <definedName name="_1353__FDSAUDITLINK__" hidden="1">{"fdsup://directions/FAT Viewer?action=UPDATE&amp;creator=factset&amp;DYN_ARGS=TRUE&amp;DOC_NAME=FAT:FQL_AUDITING_CLIENT_TEMPLATE.FAT&amp;display_string=Audit&amp;VAR:KEY=VANONUBCZQ&amp;VAR:QUERY=RkZfRU5UUlBSX1ZBTChRVFIsMzkzMzksLCwsVVNEKQ==&amp;WINDOW=FIRST_POPUP&amp;HEIGHT=450&amp;WIDTH=450&amp;","START_MAXIMIZED=FALSE&amp;VAR:CALENDAR=US&amp;VAR:SYMBOL=CRM&amp;VAR:INDEX=0"}</definedName>
    <definedName name="_1354__FDSAUDITLINK__" hidden="1">{"fdsup://directions/FAT Viewer?action=UPDATE&amp;creator=factset&amp;DYN_ARGS=TRUE&amp;DOC_NAME=FAT:FQL_AUDITING_CLIENT_TEMPLATE.FAT&amp;display_string=Audit&amp;VAR:KEY=JYTIVSZOJY&amp;VAR:QUERY=RkZfRU5UUlBSX1ZBTChRVFIsMzkzMzIsLCwsVVNEKQ==&amp;WINDOW=FIRST_POPUP&amp;HEIGHT=450&amp;WIDTH=450&amp;","START_MAXIMIZED=FALSE&amp;VAR:CALENDAR=US&amp;VAR:SYMBOL=CRM&amp;VAR:INDEX=0"}</definedName>
    <definedName name="_1355__FDSAUDITLINK__" hidden="1">{"fdsup://directions/FAT Viewer?action=UPDATE&amp;creator=factset&amp;DYN_ARGS=TRUE&amp;DOC_NAME=FAT:FQL_AUDITING_CLIENT_TEMPLATE.FAT&amp;display_string=Audit&amp;VAR:KEY=XIFWXONIZE&amp;VAR:QUERY=RkZfRU5UUlBSX1ZBTChRVFIsMzkzMjUsLCwsVVNEKQ==&amp;WINDOW=FIRST_POPUP&amp;HEIGHT=450&amp;WIDTH=450&amp;","START_MAXIMIZED=FALSE&amp;VAR:CALENDAR=US&amp;VAR:SYMBOL=CRM&amp;VAR:INDEX=0"}</definedName>
    <definedName name="_1356__FDSAUDITLINK__" hidden="1">{"fdsup://directions/FAT Viewer?action=UPDATE&amp;creator=factset&amp;DYN_ARGS=TRUE&amp;DOC_NAME=FAT:FQL_AUDITING_CLIENT_TEMPLATE.FAT&amp;display_string=Audit&amp;VAR:KEY=LGPMPMZUDU&amp;VAR:QUERY=RkZfRU5UUlBSX1ZBTChRVFIsMzkzMTgsLCwsVVNEKQ==&amp;WINDOW=FIRST_POPUP&amp;HEIGHT=450&amp;WIDTH=450&amp;","START_MAXIMIZED=FALSE&amp;VAR:CALENDAR=US&amp;VAR:SYMBOL=CRM&amp;VAR:INDEX=0"}</definedName>
    <definedName name="_1357__FDSAUDITLINK__" hidden="1">{"fdsup://directions/FAT Viewer?action=UPDATE&amp;creator=factset&amp;DYN_ARGS=TRUE&amp;DOC_NAME=FAT:FQL_AUDITING_CLIENT_TEMPLATE.FAT&amp;display_string=Audit&amp;VAR:KEY=DSVGLYNINY&amp;VAR:QUERY=RkZfRU5UUlBSX1ZBTChRVFIsMzkzMTEsLCwsVVNEKQ==&amp;WINDOW=FIRST_POPUP&amp;HEIGHT=450&amp;WIDTH=450&amp;","START_MAXIMIZED=FALSE&amp;VAR:CALENDAR=US&amp;VAR:SYMBOL=CRM&amp;VAR:INDEX=0"}</definedName>
    <definedName name="_1358__FDSAUDITLINK__" hidden="1">{"fdsup://directions/FAT Viewer?action=UPDATE&amp;creator=factset&amp;DYN_ARGS=TRUE&amp;DOC_NAME=FAT:FQL_AUDITING_CLIENT_TEMPLATE.FAT&amp;display_string=Audit&amp;VAR:KEY=TSRIHMLEFM&amp;VAR:QUERY=RkZfRU5UUlBSX1ZBTChRVFIsMzkzMDQsLCwsVVNEKQ==&amp;WINDOW=FIRST_POPUP&amp;HEIGHT=450&amp;WIDTH=450&amp;","START_MAXIMIZED=FALSE&amp;VAR:CALENDAR=US&amp;VAR:SYMBOL=CRM&amp;VAR:INDEX=0"}</definedName>
    <definedName name="_1359__FDSAUDITLINK__" hidden="1">{"fdsup://directions/FAT Viewer?action=UPDATE&amp;creator=factset&amp;DYN_ARGS=TRUE&amp;DOC_NAME=FAT:FQL_AUDITING_CLIENT_TEMPLATE.FAT&amp;display_string=Audit&amp;VAR:KEY=NMXAVILUPS&amp;VAR:QUERY=RkZfRU5UUlBSX1ZBTChRVFIsMzkyOTcsLCwsVVNEKQ==&amp;WINDOW=FIRST_POPUP&amp;HEIGHT=450&amp;WIDTH=450&amp;","START_MAXIMIZED=FALSE&amp;VAR:CALENDAR=US&amp;VAR:SYMBOL=CRM&amp;VAR:INDEX=0"}</definedName>
    <definedName name="_13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360__FDSAUDITLINK__" hidden="1">{"fdsup://directions/FAT Viewer?action=UPDATE&amp;creator=factset&amp;DYN_ARGS=TRUE&amp;DOC_NAME=FAT:FQL_AUDITING_CLIENT_TEMPLATE.FAT&amp;display_string=Audit&amp;VAR:KEY=FMZKFUVEPQ&amp;VAR:QUERY=RkZfRU5UUlBSX1ZBTChRVFIsMzkyOTAsLCwsVVNEKQ==&amp;WINDOW=FIRST_POPUP&amp;HEIGHT=450&amp;WIDTH=450&amp;","START_MAXIMIZED=FALSE&amp;VAR:CALENDAR=US&amp;VAR:SYMBOL=CRM&amp;VAR:INDEX=0"}</definedName>
    <definedName name="_1361__FDSAUDITLINK__" hidden="1">{"fdsup://directions/FAT Viewer?action=UPDATE&amp;creator=factset&amp;DYN_ARGS=TRUE&amp;DOC_NAME=FAT:FQL_AUDITING_CLIENT_TEMPLATE.FAT&amp;display_string=Audit&amp;VAR:KEY=JWFGDETIHM&amp;VAR:QUERY=RkZfRU5UUlBSX1ZBTChRVFIsMzkyODMsLCwsVVNEKQ==&amp;WINDOW=FIRST_POPUP&amp;HEIGHT=450&amp;WIDTH=450&amp;","START_MAXIMIZED=FALSE&amp;VAR:CALENDAR=US&amp;VAR:SYMBOL=CRM&amp;VAR:INDEX=0"}</definedName>
    <definedName name="_1362__FDSAUDITLINK__" hidden="1">{"fdsup://directions/FAT Viewer?action=UPDATE&amp;creator=factset&amp;DYN_ARGS=TRUE&amp;DOC_NAME=FAT:FQL_AUDITING_CLIENT_TEMPLATE.FAT&amp;display_string=Audit&amp;VAR:KEY=NETQRKFUVQ&amp;VAR:QUERY=RkZfRU5UUlBSX1ZBTChRVFIsMzkyNzYsLCwsVVNEKQ==&amp;WINDOW=FIRST_POPUP&amp;HEIGHT=450&amp;WIDTH=450&amp;","START_MAXIMIZED=FALSE&amp;VAR:CALENDAR=US&amp;VAR:SYMBOL=CRM&amp;VAR:INDEX=0"}</definedName>
    <definedName name="_1363__FDSAUDITLINK__" hidden="1">{"fdsup://directions/FAT Viewer?action=UPDATE&amp;creator=factset&amp;DYN_ARGS=TRUE&amp;DOC_NAME=FAT:FQL_AUDITING_CLIENT_TEMPLATE.FAT&amp;display_string=Audit&amp;VAR:KEY=RKVQNMLQJY&amp;VAR:QUERY=RkZfRU5UUlBSX1ZBTChRVFIsMzkyNjksLCwsVVNEKQ==&amp;WINDOW=FIRST_POPUP&amp;HEIGHT=450&amp;WIDTH=450&amp;","START_MAXIMIZED=FALSE&amp;VAR:CALENDAR=US&amp;VAR:SYMBOL=CRM&amp;VAR:INDEX=0"}</definedName>
    <definedName name="_1364__FDSAUDITLINK__" hidden="1">{"fdsup://directions/FAT Viewer?action=UPDATE&amp;creator=factset&amp;DYN_ARGS=TRUE&amp;DOC_NAME=FAT:FQL_AUDITING_CLIENT_TEMPLATE.FAT&amp;display_string=Audit&amp;VAR:KEY=LSZYXSPEJM&amp;VAR:QUERY=RkZfRU5UUlBSX1ZBTChRVFIsMzkyNjIsLCwsVVNEKQ==&amp;WINDOW=FIRST_POPUP&amp;HEIGHT=450&amp;WIDTH=450&amp;","START_MAXIMIZED=FALSE&amp;VAR:CALENDAR=US&amp;VAR:SYMBOL=CRM&amp;VAR:INDEX=0"}</definedName>
    <definedName name="_1365__FDSAUDITLINK__" hidden="1">{"fdsup://directions/FAT Viewer?action=UPDATE&amp;creator=factset&amp;DYN_ARGS=TRUE&amp;DOC_NAME=FAT:FQL_AUDITING_CLIENT_TEMPLATE.FAT&amp;display_string=Audit&amp;VAR:KEY=ZAVQBCDCPO&amp;VAR:QUERY=RkZfRU5UUlBSX1ZBTChRVFIsMzkyNTUsLCwsVVNEKQ==&amp;WINDOW=FIRST_POPUP&amp;HEIGHT=450&amp;WIDTH=450&amp;","START_MAXIMIZED=FALSE&amp;VAR:CALENDAR=US&amp;VAR:SYMBOL=CRM&amp;VAR:INDEX=0"}</definedName>
    <definedName name="_1366__FDSAUDITLINK__" hidden="1">{"fdsup://directions/FAT Viewer?action=UPDATE&amp;creator=factset&amp;DYN_ARGS=TRUE&amp;DOC_NAME=FAT:FQL_AUDITING_CLIENT_TEMPLATE.FAT&amp;display_string=Audit&amp;VAR:KEY=TUHYVIPSVG&amp;VAR:QUERY=RkZfRU5UUlBSX1ZBTChRVFIsMzkyNDgsLCwsVVNEKQ==&amp;WINDOW=FIRST_POPUP&amp;HEIGHT=450&amp;WIDTH=450&amp;","START_MAXIMIZED=FALSE&amp;VAR:CALENDAR=US&amp;VAR:SYMBOL=CRM&amp;VAR:INDEX=0"}</definedName>
    <definedName name="_1367__FDSAUDITLINK__" hidden="1">{"fdsup://directions/FAT Viewer?action=UPDATE&amp;creator=factset&amp;DYN_ARGS=TRUE&amp;DOC_NAME=FAT:FQL_AUDITING_CLIENT_TEMPLATE.FAT&amp;display_string=Audit&amp;VAR:KEY=PELKDSPIDS&amp;VAR:QUERY=RkZfRU5UUlBSX1ZBTChRVFIsMzkyNDEsLCwsVVNEKQ==&amp;WINDOW=FIRST_POPUP&amp;HEIGHT=450&amp;WIDTH=450&amp;","START_MAXIMIZED=FALSE&amp;VAR:CALENDAR=US&amp;VAR:SYMBOL=CRM&amp;VAR:INDEX=0"}</definedName>
    <definedName name="_1368__FDSAUDITLINK__" hidden="1">{"fdsup://directions/FAT Viewer?action=UPDATE&amp;creator=factset&amp;DYN_ARGS=TRUE&amp;DOC_NAME=FAT:FQL_AUDITING_CLIENT_TEMPLATE.FAT&amp;display_string=Audit&amp;VAR:KEY=JGFSDABOFS&amp;VAR:QUERY=RkZfRU5UUlBSX1ZBTChRVFIsMzkyMzQsLCwsVVNEKQ==&amp;WINDOW=FIRST_POPUP&amp;HEIGHT=450&amp;WIDTH=450&amp;","START_MAXIMIZED=FALSE&amp;VAR:CALENDAR=US&amp;VAR:SYMBOL=CRM&amp;VAR:INDEX=0"}</definedName>
    <definedName name="_1369__FDSAUDITLINK__" hidden="1">{"fdsup://directions/FAT Viewer?action=UPDATE&amp;creator=factset&amp;DYN_ARGS=TRUE&amp;DOC_NAME=FAT:FQL_AUDITING_CLIENT_TEMPLATE.FAT&amp;display_string=Audit&amp;VAR:KEY=XAVSFQDANK&amp;VAR:QUERY=RkZfRU5UUlBSX1ZBTChRVFIsMzkyMjcsLCwsVVNEKQ==&amp;WINDOW=FIRST_POPUP&amp;HEIGHT=450&amp;WIDTH=450&amp;","START_MAXIMIZED=FALSE&amp;VAR:CALENDAR=US&amp;VAR:SYMBOL=CRM&amp;VAR:INDEX=0"}</definedName>
    <definedName name="_13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370__FDSAUDITLINK__" hidden="1">{"fdsup://directions/FAT Viewer?action=UPDATE&amp;creator=factset&amp;DYN_ARGS=TRUE&amp;DOC_NAME=FAT:FQL_AUDITING_CLIENT_TEMPLATE.FAT&amp;display_string=Audit&amp;VAR:KEY=HARYVUJABS&amp;VAR:QUERY=RkZfRU5UUlBSX1ZBTChRVFIsMzkyMjAsLCwsVVNEKQ==&amp;WINDOW=FIRST_POPUP&amp;HEIGHT=450&amp;WIDTH=450&amp;","START_MAXIMIZED=FALSE&amp;VAR:CALENDAR=US&amp;VAR:SYMBOL=CRM&amp;VAR:INDEX=0"}</definedName>
    <definedName name="_1371__FDSAUDITLINK__" hidden="1">{"fdsup://directions/FAT Viewer?action=UPDATE&amp;creator=factset&amp;DYN_ARGS=TRUE&amp;DOC_NAME=FAT:FQL_AUDITING_CLIENT_TEMPLATE.FAT&amp;display_string=Audit&amp;VAR:KEY=HQTYVMNEXI&amp;VAR:QUERY=RkZfRU5UUlBSX1ZBTChRVFIsMzkyMTMsLCwsVVNEKQ==&amp;WINDOW=FIRST_POPUP&amp;HEIGHT=450&amp;WIDTH=450&amp;","START_MAXIMIZED=FALSE&amp;VAR:CALENDAR=US&amp;VAR:SYMBOL=CRM&amp;VAR:INDEX=0"}</definedName>
    <definedName name="_1372__FDSAUDITLINK__" hidden="1">{"fdsup://directions/FAT Viewer?action=UPDATE&amp;creator=factset&amp;DYN_ARGS=TRUE&amp;DOC_NAME=FAT:FQL_AUDITING_CLIENT_TEMPLATE.FAT&amp;display_string=Audit&amp;VAR:KEY=BUTSPCPOXY&amp;VAR:QUERY=RkZfRU5UUlBSX1ZBTChRVFIsMzkyMDYsLCwsVVNEKQ==&amp;WINDOW=FIRST_POPUP&amp;HEIGHT=450&amp;WIDTH=450&amp;","START_MAXIMIZED=FALSE&amp;VAR:CALENDAR=US&amp;VAR:SYMBOL=CRM&amp;VAR:INDEX=0"}</definedName>
    <definedName name="_1373__FDSAUDITLINK__" hidden="1">{"fdsup://directions/FAT Viewer?action=UPDATE&amp;creator=factset&amp;DYN_ARGS=TRUE&amp;DOC_NAME=FAT:FQL_AUDITING_CLIENT_TEMPLATE.FAT&amp;display_string=Audit&amp;VAR:KEY=RABQPKPQRS&amp;VAR:QUERY=RkZfRU5UUlBSX1ZBTChRVFIsMzkxOTksLCwsVVNEKQ==&amp;WINDOW=FIRST_POPUP&amp;HEIGHT=450&amp;WIDTH=450&amp;","START_MAXIMIZED=FALSE&amp;VAR:CALENDAR=US&amp;VAR:SYMBOL=CRM&amp;VAR:INDEX=0"}</definedName>
    <definedName name="_1374__FDSAUDITLINK__" hidden="1">{"fdsup://directions/FAT Viewer?action=UPDATE&amp;creator=factset&amp;DYN_ARGS=TRUE&amp;DOC_NAME=FAT:FQL_AUDITING_CLIENT_TEMPLATE.FAT&amp;display_string=Audit&amp;VAR:KEY=RAPCDINQBA&amp;VAR:QUERY=RkZfRU5UUlBSX1ZBTChRVFIsMzkxOTIsLCwsVVNEKQ==&amp;WINDOW=FIRST_POPUP&amp;HEIGHT=450&amp;WIDTH=450&amp;","START_MAXIMIZED=FALSE&amp;VAR:CALENDAR=US&amp;VAR:SYMBOL=CRM&amp;VAR:INDEX=0"}</definedName>
    <definedName name="_1375__FDSAUDITLINK__" hidden="1">{"fdsup://directions/FAT Viewer?action=UPDATE&amp;creator=factset&amp;DYN_ARGS=TRUE&amp;DOC_NAME=FAT:FQL_AUDITING_CLIENT_TEMPLATE.FAT&amp;display_string=Audit&amp;VAR:KEY=FQVMTGTEFO&amp;VAR:QUERY=RkZfRU5UUlBSX1ZBTChRVFIsMzkxODUsLCwsVVNEKQ==&amp;WINDOW=FIRST_POPUP&amp;HEIGHT=450&amp;WIDTH=450&amp;","START_MAXIMIZED=FALSE&amp;VAR:CALENDAR=US&amp;VAR:SYMBOL=CRM&amp;VAR:INDEX=0"}</definedName>
    <definedName name="_1376__FDSAUDITLINK__" hidden="1">{"fdsup://directions/FAT Viewer?action=UPDATE&amp;creator=factset&amp;DYN_ARGS=TRUE&amp;DOC_NAME=FAT:FQL_AUDITING_CLIENT_TEMPLATE.FAT&amp;display_string=Audit&amp;VAR:KEY=NKTQXWTOTC&amp;VAR:QUERY=RkZfRU5UUlBSX1ZBTChRVFIsMzkxNzcsLCwsVVNEKQ==&amp;WINDOW=FIRST_POPUP&amp;HEIGHT=450&amp;WIDTH=450&amp;","START_MAXIMIZED=FALSE&amp;VAR:CALENDAR=US&amp;VAR:SYMBOL=CRM&amp;VAR:INDEX=0"}</definedName>
    <definedName name="_1377__FDSAUDITLINK__" hidden="1">{"fdsup://directions/FAT Viewer?action=UPDATE&amp;creator=factset&amp;DYN_ARGS=TRUE&amp;DOC_NAME=FAT:FQL_AUDITING_CLIENT_TEMPLATE.FAT&amp;display_string=Audit&amp;VAR:KEY=HGPGRCXIVM&amp;VAR:QUERY=RkZfRU5UUlBSX1ZBTChRVFIsMzkxNzEsLCwsVVNEKQ==&amp;WINDOW=FIRST_POPUP&amp;HEIGHT=450&amp;WIDTH=450&amp;","START_MAXIMIZED=FALSE&amp;VAR:CALENDAR=US&amp;VAR:SYMBOL=CRM&amp;VAR:INDEX=0"}</definedName>
    <definedName name="_1378__FDSAUDITLINK__" hidden="1">{"fdsup://directions/FAT Viewer?action=UPDATE&amp;creator=factset&amp;DYN_ARGS=TRUE&amp;DOC_NAME=FAT:FQL_AUDITING_CLIENT_TEMPLATE.FAT&amp;display_string=Audit&amp;VAR:KEY=FMTKTGDOJO&amp;VAR:QUERY=RkZfRU5UUlBSX1ZBTChRVFIsMzkxNjQsLCwsVVNEKQ==&amp;WINDOW=FIRST_POPUP&amp;HEIGHT=450&amp;WIDTH=450&amp;","START_MAXIMIZED=FALSE&amp;VAR:CALENDAR=US&amp;VAR:SYMBOL=CRM&amp;VAR:INDEX=0"}</definedName>
    <definedName name="_1379__FDSAUDITLINK__" hidden="1">{"fdsup://directions/FAT Viewer?action=UPDATE&amp;creator=factset&amp;DYN_ARGS=TRUE&amp;DOC_NAME=FAT:FQL_AUDITING_CLIENT_TEMPLATE.FAT&amp;display_string=Audit&amp;VAR:KEY=TCVOPSHITE&amp;VAR:QUERY=RkZfRU5UUlBSX1ZBTChRVFIsMzkxNTcsLCwsVVNEKQ==&amp;WINDOW=FIRST_POPUP&amp;HEIGHT=450&amp;WIDTH=450&amp;","START_MAXIMIZED=FALSE&amp;VAR:CALENDAR=US&amp;VAR:SYMBOL=CRM&amp;VAR:INDEX=0"}</definedName>
    <definedName name="_13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380__FDSAUDITLINK__" hidden="1">{"fdsup://directions/FAT Viewer?action=UPDATE&amp;creator=factset&amp;DYN_ARGS=TRUE&amp;DOC_NAME=FAT:FQL_AUDITING_CLIENT_TEMPLATE.FAT&amp;display_string=Audit&amp;VAR:KEY=ZOJCVWFALQ&amp;VAR:QUERY=RkZfRU5UUlBSX1ZBTChRVFIsMzkxNTAsLCwsVVNEKQ==&amp;WINDOW=FIRST_POPUP&amp;HEIGHT=450&amp;WIDTH=450&amp;","START_MAXIMIZED=FALSE&amp;VAR:CALENDAR=US&amp;VAR:SYMBOL=CRM&amp;VAR:INDEX=0"}</definedName>
    <definedName name="_1381__FDSAUDITLINK__" hidden="1">{"fdsup://directions/FAT Viewer?action=UPDATE&amp;creator=factset&amp;DYN_ARGS=TRUE&amp;DOC_NAME=FAT:FQL_AUDITING_CLIENT_TEMPLATE.FAT&amp;display_string=Audit&amp;VAR:KEY=TSZKRAVIJC&amp;VAR:QUERY=RkZfRU5UUlBSX1ZBTChRVFIsMzkxNDMsLCwsVVNEKQ==&amp;WINDOW=FIRST_POPUP&amp;HEIGHT=450&amp;WIDTH=450&amp;","START_MAXIMIZED=FALSE&amp;VAR:CALENDAR=US&amp;VAR:SYMBOL=CRM&amp;VAR:INDEX=0"}</definedName>
    <definedName name="_1382__FDSAUDITLINK__" hidden="1">{"fdsup://directions/FAT Viewer?action=UPDATE&amp;creator=factset&amp;DYN_ARGS=TRUE&amp;DOC_NAME=FAT:FQL_AUDITING_CLIENT_TEMPLATE.FAT&amp;display_string=Audit&amp;VAR:KEY=RMBCLYHYVE&amp;VAR:QUERY=RkZfRU5UUlBSX1ZBTChRVFIsMzkxMzYsLCwsVVNEKQ==&amp;WINDOW=FIRST_POPUP&amp;HEIGHT=450&amp;WIDTH=450&amp;","START_MAXIMIZED=FALSE&amp;VAR:CALENDAR=US&amp;VAR:SYMBOL=CRM&amp;VAR:INDEX=0"}</definedName>
    <definedName name="_1383__FDSAUDITLINK__" hidden="1">{"fdsup://directions/FAT Viewer?action=UPDATE&amp;creator=factset&amp;DYN_ARGS=TRUE&amp;DOC_NAME=FAT:FQL_AUDITING_CLIENT_TEMPLATE.FAT&amp;display_string=Audit&amp;VAR:KEY=NEDIJSPYVG&amp;VAR:QUERY=RkZfRU5UUlBSX1ZBTChRVFIsMzkxMjksLCwsVVNEKQ==&amp;WINDOW=FIRST_POPUP&amp;HEIGHT=450&amp;WIDTH=450&amp;","START_MAXIMIZED=FALSE&amp;VAR:CALENDAR=US&amp;VAR:SYMBOL=CRM&amp;VAR:INDEX=0"}</definedName>
    <definedName name="_1384__FDSAUDITLINK__" hidden="1">{"fdsup://directions/FAT Viewer?action=UPDATE&amp;creator=factset&amp;DYN_ARGS=TRUE&amp;DOC_NAME=FAT:FQL_AUDITING_CLIENT_TEMPLATE.FAT&amp;display_string=Audit&amp;VAR:KEY=HGRMNWJMFA&amp;VAR:QUERY=RkZfRU5UUlBSX1ZBTChRVFIsMzkxMjIsLCwsVVNEKQ==&amp;WINDOW=FIRST_POPUP&amp;HEIGHT=450&amp;WIDTH=450&amp;","START_MAXIMIZED=FALSE&amp;VAR:CALENDAR=US&amp;VAR:SYMBOL=CRM&amp;VAR:INDEX=0"}</definedName>
    <definedName name="_1385__FDSAUDITLINK__" hidden="1">{"fdsup://directions/FAT Viewer?action=UPDATE&amp;creator=factset&amp;DYN_ARGS=TRUE&amp;DOC_NAME=FAT:FQL_AUDITING_CLIENT_TEMPLATE.FAT&amp;display_string=Audit&amp;VAR:KEY=JQLMXUTOBK&amp;VAR:QUERY=RkZfRU5UUlBSX1ZBTChRVFIsMzkxMTUsLCwsVVNEKQ==&amp;WINDOW=FIRST_POPUP&amp;HEIGHT=450&amp;WIDTH=450&amp;","START_MAXIMIZED=FALSE&amp;VAR:CALENDAR=US&amp;VAR:SYMBOL=CRM&amp;VAR:INDEX=0"}</definedName>
    <definedName name="_1386__FDSAUDITLINK__" hidden="1">{"fdsup://directions/FAT Viewer?action=UPDATE&amp;creator=factset&amp;DYN_ARGS=TRUE&amp;DOC_NAME=FAT:FQL_AUDITING_CLIENT_TEMPLATE.FAT&amp;display_string=Audit&amp;VAR:KEY=JUBWJIHUPW&amp;VAR:QUERY=RkZfRU5UUlBSX1ZBTChRVFIsMzkxMDgsLCwsVVNEKQ==&amp;WINDOW=FIRST_POPUP&amp;HEIGHT=450&amp;WIDTH=450&amp;","START_MAXIMIZED=FALSE&amp;VAR:CALENDAR=US&amp;VAR:SYMBOL=CRM&amp;VAR:INDEX=0"}</definedName>
    <definedName name="_1387__FDSAUDITLINK__" hidden="1">{"fdsup://directions/FAT Viewer?action=UPDATE&amp;creator=factset&amp;DYN_ARGS=TRUE&amp;DOC_NAME=FAT:FQL_AUDITING_CLIENT_TEMPLATE.FAT&amp;display_string=Audit&amp;VAR:KEY=HILYFIZGJQ&amp;VAR:QUERY=RkZfRU5UUlBSX1ZBTChRVFIsMzkxMDEsLCwsVVNEKQ==&amp;WINDOW=FIRST_POPUP&amp;HEIGHT=450&amp;WIDTH=450&amp;","START_MAXIMIZED=FALSE&amp;VAR:CALENDAR=US&amp;VAR:SYMBOL=CRM&amp;VAR:INDEX=0"}</definedName>
    <definedName name="_1388__FDSAUDITLINK__" hidden="1">{"fdsup://directions/FAT Viewer?action=UPDATE&amp;creator=factset&amp;DYN_ARGS=TRUE&amp;DOC_NAME=FAT:FQL_AUDITING_CLIENT_TEMPLATE.FAT&amp;display_string=Audit&amp;VAR:KEY=XQVYTYDIFU&amp;VAR:QUERY=RkZfRU5UUlBSX1ZBTChRVFIsMzkwOTQsLCwsVVNEKQ==&amp;WINDOW=FIRST_POPUP&amp;HEIGHT=450&amp;WIDTH=450&amp;","START_MAXIMIZED=FALSE&amp;VAR:CALENDAR=US&amp;VAR:SYMBOL=CRM&amp;VAR:INDEX=0"}</definedName>
    <definedName name="_1389__FDSAUDITLINK__" hidden="1">{"fdsup://directions/FAT Viewer?action=UPDATE&amp;creator=factset&amp;DYN_ARGS=TRUE&amp;DOC_NAME=FAT:FQL_AUDITING_CLIENT_TEMPLATE.FAT&amp;display_string=Audit&amp;VAR:KEY=RYBMRQFKNK&amp;VAR:QUERY=RkZfRU5UUlBSX1ZBTChRVFIsMzkwODcsLCwsVVNEKQ==&amp;WINDOW=FIRST_POPUP&amp;HEIGHT=450&amp;WIDTH=450&amp;","START_MAXIMIZED=FALSE&amp;VAR:CALENDAR=US&amp;VAR:SYMBOL=CRM&amp;VAR:INDEX=0"}</definedName>
    <definedName name="_13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390__FDSAUDITLINK__" hidden="1">{"fdsup://directions/FAT Viewer?action=UPDATE&amp;creator=factset&amp;DYN_ARGS=TRUE&amp;DOC_NAME=FAT:FQL_AUDITING_CLIENT_TEMPLATE.FAT&amp;display_string=Audit&amp;VAR:KEY=HKJIBYDAFK&amp;VAR:QUERY=RkZfRU5UUlBSX1ZBTChRVFIsMzkwODAsLCwsVVNEKQ==&amp;WINDOW=FIRST_POPUP&amp;HEIGHT=450&amp;WIDTH=450&amp;","START_MAXIMIZED=FALSE&amp;VAR:CALENDAR=US&amp;VAR:SYMBOL=CRM&amp;VAR:INDEX=0"}</definedName>
    <definedName name="_1391__FDSAUDITLINK__" hidden="1">{"fdsup://directions/FAT Viewer?action=UPDATE&amp;creator=factset&amp;DYN_ARGS=TRUE&amp;DOC_NAME=FAT:FQL_AUDITING_CLIENT_TEMPLATE.FAT&amp;display_string=Audit&amp;VAR:KEY=RABSHQFYBG&amp;VAR:QUERY=RkZfRU5UUlBSX1ZBTChRVFIsMzkwNzMsLCwsVVNEKQ==&amp;WINDOW=FIRST_POPUP&amp;HEIGHT=450&amp;WIDTH=450&amp;","START_MAXIMIZED=FALSE&amp;VAR:CALENDAR=US&amp;VAR:SYMBOL=CRM&amp;VAR:INDEX=0"}</definedName>
    <definedName name="_1392__FDSAUDITLINK__" hidden="1">{"fdsup://directions/FAT Viewer?action=UPDATE&amp;creator=factset&amp;DYN_ARGS=TRUE&amp;DOC_NAME=FAT:FQL_AUDITING_CLIENT_TEMPLATE.FAT&amp;display_string=Audit&amp;VAR:KEY=XYRGPCXOVS&amp;VAR:QUERY=RkZfRU5UUlBSX1ZBTChRVFIsMzkwNjYsLCwsVVNEKQ==&amp;WINDOW=FIRST_POPUP&amp;HEIGHT=450&amp;WIDTH=450&amp;","START_MAXIMIZED=FALSE&amp;VAR:CALENDAR=US&amp;VAR:SYMBOL=CRM&amp;VAR:INDEX=0"}</definedName>
    <definedName name="_1393__FDSAUDITLINK__" hidden="1">{"fdsup://directions/FAT Viewer?action=UPDATE&amp;creator=factset&amp;DYN_ARGS=TRUE&amp;DOC_NAME=FAT:FQL_AUDITING_CLIENT_TEMPLATE.FAT&amp;display_string=Audit&amp;VAR:KEY=BKXGJGVYJQ&amp;VAR:QUERY=RkZfRU5UUlBSX1ZBTChRVFIsMzkwNTksLCwsVVNEKQ==&amp;WINDOW=FIRST_POPUP&amp;HEIGHT=450&amp;WIDTH=450&amp;","START_MAXIMIZED=FALSE&amp;VAR:CALENDAR=US&amp;VAR:SYMBOL=CRM&amp;VAR:INDEX=0"}</definedName>
    <definedName name="_1394__FDSAUDITLINK__" hidden="1">{"fdsup://directions/FAT Viewer?action=UPDATE&amp;creator=factset&amp;DYN_ARGS=TRUE&amp;DOC_NAME=FAT:FQL_AUDITING_CLIENT_TEMPLATE.FAT&amp;display_string=Audit&amp;VAR:KEY=XATIDYHUHU&amp;VAR:QUERY=RkZfRU5UUlBSX1ZBTChRVFIsMzkwNTIsLCwsVVNEKQ==&amp;WINDOW=FIRST_POPUP&amp;HEIGHT=450&amp;WIDTH=450&amp;","START_MAXIMIZED=FALSE&amp;VAR:CALENDAR=US&amp;VAR:SYMBOL=CRM&amp;VAR:INDEX=0"}</definedName>
    <definedName name="_1395__FDSAUDITLINK__" hidden="1">{"fdsup://directions/FAT Viewer?action=UPDATE&amp;creator=factset&amp;DYN_ARGS=TRUE&amp;DOC_NAME=FAT:FQL_AUDITING_CLIENT_TEMPLATE.FAT&amp;display_string=Audit&amp;VAR:KEY=LQBCNWTSVW&amp;VAR:QUERY=RkZfRU5UUlBSX1ZBTChRVFIsMzkwNDUsLCwsVVNEKQ==&amp;WINDOW=FIRST_POPUP&amp;HEIGHT=450&amp;WIDTH=450&amp;","START_MAXIMIZED=FALSE&amp;VAR:CALENDAR=US&amp;VAR:SYMBOL=CRM&amp;VAR:INDEX=0"}</definedName>
    <definedName name="_1396__FDSAUDITLINK__" hidden="1">{"fdsup://directions/FAT Viewer?action=UPDATE&amp;creator=factset&amp;DYN_ARGS=TRUE&amp;DOC_NAME=FAT:FQL_AUDITING_CLIENT_TEMPLATE.FAT&amp;display_string=Audit&amp;VAR:KEY=NSJIRMTKLK&amp;VAR:QUERY=RkZfRU5UUlBSX1ZBTChRVFIsMzkwMzgsLCwsVVNEKQ==&amp;WINDOW=FIRST_POPUP&amp;HEIGHT=450&amp;WIDTH=450&amp;","START_MAXIMIZED=FALSE&amp;VAR:CALENDAR=US&amp;VAR:SYMBOL=CRM&amp;VAR:INDEX=0"}</definedName>
    <definedName name="_1397__FDSAUDITLINK__" hidden="1">{"fdsup://directions/FAT Viewer?action=UPDATE&amp;creator=factset&amp;DYN_ARGS=TRUE&amp;DOC_NAME=FAT:FQL_AUDITING_CLIENT_TEMPLATE.FAT&amp;display_string=Audit&amp;VAR:KEY=JCLOBOLWJI&amp;VAR:QUERY=RkZfRU5UUlBSX1ZBTChRVFIsMzkwMzEsLCwsVVNEKQ==&amp;WINDOW=FIRST_POPUP&amp;HEIGHT=450&amp;WIDTH=450&amp;","START_MAXIMIZED=FALSE&amp;VAR:CALENDAR=US&amp;VAR:SYMBOL=CRM&amp;VAR:INDEX=0"}</definedName>
    <definedName name="_1398__FDSAUDITLINK__" hidden="1">{"fdsup://directions/FAT Viewer?action=UPDATE&amp;creator=factset&amp;DYN_ARGS=TRUE&amp;DOC_NAME=FAT:FQL_AUDITING_CLIENT_TEMPLATE.FAT&amp;display_string=Audit&amp;VAR:KEY=PQNWPCBKNS&amp;VAR:QUERY=RkZfRU5UUlBSX1ZBTChRVFIsMzkwMjQsLCwsVVNEKQ==&amp;WINDOW=FIRST_POPUP&amp;HEIGHT=450&amp;WIDTH=450&amp;","START_MAXIMIZED=FALSE&amp;VAR:CALENDAR=US&amp;VAR:SYMBOL=CRM&amp;VAR:INDEX=0"}</definedName>
    <definedName name="_1399__FDSAUDITLINK__" hidden="1">{"fdsup://directions/FAT Viewer?action=UPDATE&amp;creator=factset&amp;DYN_ARGS=TRUE&amp;DOC_NAME=FAT:FQL_AUDITING_CLIENT_TEMPLATE.FAT&amp;display_string=Audit&amp;VAR:KEY=RSNSVYFYZO&amp;VAR:QUERY=RkZfRU5UUlBSX1ZBTChRVFIsMzkwMTcsLCwsVVNEKQ==&amp;WINDOW=FIRST_POPUP&amp;HEIGHT=450&amp;WIDTH=450&amp;","START_MAXIMIZED=FALSE&amp;VAR:CALENDAR=US&amp;VAR:SYMBOL=CRM&amp;VAR:INDEX=0"}</definedName>
    <definedName name="_14__FDSAUDITLINK__" hidden="1">{"fdsup://directions/FAT Viewer?action=UPDATE&amp;creator=factset&amp;DYN_ARGS=TRUE&amp;DOC_NAME=FAT:FQL_AUDITING_CLIENT_TEMPLATE.FAT&amp;display_string=Audit&amp;VAR:KEY=ZQLINOHMBY&amp;VAR:QUERY=Q1NGX0xJQUJTX09USF9YREZEX1JFVihRVFIsNDA4MTYsNDA4MTYsRlEp&amp;WINDOW=FIRST_POPUP&amp;HEIGHT=45","0&amp;WIDTH=450&amp;START_MAXIMIZED=FALSE&amp;VAR:CALENDAR=US&amp;VAR:SYMBOL=011827&amp;VAR:INDEX=0"}</definedName>
    <definedName name="_14_3_0Income_before_ta">#REF!</definedName>
    <definedName name="_14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400__FDSAUDITLINK__" hidden="1">{"fdsup://directions/FAT Viewer?action=UPDATE&amp;creator=factset&amp;DYN_ARGS=TRUE&amp;DOC_NAME=FAT:FQL_AUDITING_CLIENT_TEMPLATE.FAT&amp;display_string=Audit&amp;VAR:KEY=LIVWPWPSNS&amp;VAR:QUERY=RkZfRU5UUlBSX1ZBTChRVFIsMzkwMTAsLCwsVVNEKQ==&amp;WINDOW=FIRST_POPUP&amp;HEIGHT=450&amp;WIDTH=450&amp;","START_MAXIMIZED=FALSE&amp;VAR:CALENDAR=US&amp;VAR:SYMBOL=CRM&amp;VAR:INDEX=0"}</definedName>
    <definedName name="_1401__FDSAUDITLINK__" hidden="1">{"fdsup://directions/FAT Viewer?action=UPDATE&amp;creator=factset&amp;DYN_ARGS=TRUE&amp;DOC_NAME=FAT:FQL_AUDITING_CLIENT_TEMPLATE.FAT&amp;display_string=Audit&amp;VAR:KEY=PWVORWBITA&amp;VAR:QUERY=RkZfRU5UUlBSX1ZBTChRVFIsMzkwMDMsLCwsVVNEKQ==&amp;WINDOW=FIRST_POPUP&amp;HEIGHT=450&amp;WIDTH=450&amp;","START_MAXIMIZED=FALSE&amp;VAR:CALENDAR=US&amp;VAR:SYMBOL=CRM&amp;VAR:INDEX=0"}</definedName>
    <definedName name="_1402__FDSAUDITLINK__" hidden="1">{"fdsup://directions/FAT Viewer?action=UPDATE&amp;creator=factset&amp;DYN_ARGS=TRUE&amp;DOC_NAME=FAT:FQL_AUDITING_CLIENT_TEMPLATE.FAT&amp;display_string=Audit&amp;VAR:KEY=NGPENSHKZU&amp;VAR:QUERY=RkZfRU5UUlBSX1ZBTChRVFIsMzg5OTYsLCwsVVNEKQ==&amp;WINDOW=FIRST_POPUP&amp;HEIGHT=450&amp;WIDTH=450&amp;","START_MAXIMIZED=FALSE&amp;VAR:CALENDAR=US&amp;VAR:SYMBOL=CRM&amp;VAR:INDEX=0"}</definedName>
    <definedName name="_1403__FDSAUDITLINK__" hidden="1">{"fdsup://directions/FAT Viewer?action=UPDATE&amp;creator=factset&amp;DYN_ARGS=TRUE&amp;DOC_NAME=FAT:FQL_AUDITING_CLIENT_TEMPLATE.FAT&amp;display_string=Audit&amp;VAR:KEY=NUFETQDGHY&amp;VAR:QUERY=RkZfRU5UUlBSX1ZBTChRVFIsMzg5ODksLCwsVVNEKQ==&amp;WINDOW=FIRST_POPUP&amp;HEIGHT=450&amp;WIDTH=450&amp;","START_MAXIMIZED=FALSE&amp;VAR:CALENDAR=US&amp;VAR:SYMBOL=CRM&amp;VAR:INDEX=0"}</definedName>
    <definedName name="_1404__FDSAUDITLINK__" hidden="1">{"fdsup://directions/FAT Viewer?action=UPDATE&amp;creator=factset&amp;DYN_ARGS=TRUE&amp;DOC_NAME=FAT:FQL_AUDITING_CLIENT_TEMPLATE.FAT&amp;display_string=Audit&amp;VAR:KEY=ZQLSRCZIJU&amp;VAR:QUERY=RkZfRU5UUlBSX1ZBTChRVFIsMzg5ODIsLCwsVVNEKQ==&amp;WINDOW=FIRST_POPUP&amp;HEIGHT=450&amp;WIDTH=450&amp;","START_MAXIMIZED=FALSE&amp;VAR:CALENDAR=US&amp;VAR:SYMBOL=CRM&amp;VAR:INDEX=0"}</definedName>
    <definedName name="_1405__FDSAUDITLINK__" hidden="1">{"fdsup://directions/FAT Viewer?action=UPDATE&amp;creator=factset&amp;DYN_ARGS=TRUE&amp;DOC_NAME=FAT:FQL_AUDITING_CLIENT_TEMPLATE.FAT&amp;display_string=Audit&amp;VAR:KEY=BYBEXMPQXO&amp;VAR:QUERY=RkZfRU5UUlBSX1ZBTChRVFIsMzg5NzUsLCwsVVNEKQ==&amp;WINDOW=FIRST_POPUP&amp;HEIGHT=450&amp;WIDTH=450&amp;","START_MAXIMIZED=FALSE&amp;VAR:CALENDAR=US&amp;VAR:SYMBOL=CRM&amp;VAR:INDEX=0"}</definedName>
    <definedName name="_1406__FDSAUDITLINK__" hidden="1">{"fdsup://directions/FAT Viewer?action=UPDATE&amp;creator=factset&amp;DYN_ARGS=TRUE&amp;DOC_NAME=FAT:FQL_AUDITING_CLIENT_TEMPLATE.FAT&amp;display_string=Audit&amp;VAR:KEY=ZKBMHEDYZO&amp;VAR:QUERY=RkZfRU5UUlBSX1ZBTChRVFIsMzg5NjgsLCwsVVNEKQ==&amp;WINDOW=FIRST_POPUP&amp;HEIGHT=450&amp;WIDTH=450&amp;","START_MAXIMIZED=FALSE&amp;VAR:CALENDAR=US&amp;VAR:SYMBOL=CRM&amp;VAR:INDEX=0"}</definedName>
    <definedName name="_1407__FDSAUDITLINK__" hidden="1">{"fdsup://directions/FAT Viewer?action=UPDATE&amp;creator=factset&amp;DYN_ARGS=TRUE&amp;DOC_NAME=FAT:FQL_AUDITING_CLIENT_TEMPLATE.FAT&amp;display_string=Audit&amp;VAR:KEY=LOPONALIVO&amp;VAR:QUERY=RkZfRU5UUlBSX1ZBTChRVFIsMzg5NjEsLCwsVVNEKQ==&amp;WINDOW=FIRST_POPUP&amp;HEIGHT=450&amp;WIDTH=450&amp;","START_MAXIMIZED=FALSE&amp;VAR:CALENDAR=US&amp;VAR:SYMBOL=CRM&amp;VAR:INDEX=0"}</definedName>
    <definedName name="_1408__FDSAUDITLINK__" hidden="1">{"fdsup://directions/FAT Viewer?action=UPDATE&amp;creator=factset&amp;DYN_ARGS=TRUE&amp;DOC_NAME=FAT:FQL_AUDITING_CLIENT_TEMPLATE.FAT&amp;display_string=Audit&amp;VAR:KEY=HQVYJAVOXC&amp;VAR:QUERY=RkZfRU5UUlBSX1ZBTChRVFIsMzg5NTQsLCwsVVNEKQ==&amp;WINDOW=FIRST_POPUP&amp;HEIGHT=450&amp;WIDTH=450&amp;","START_MAXIMIZED=FALSE&amp;VAR:CALENDAR=US&amp;VAR:SYMBOL=CRM&amp;VAR:INDEX=0"}</definedName>
    <definedName name="_1409__FDSAUDITLINK__" hidden="1">{"fdsup://directions/FAT Viewer?action=UPDATE&amp;creator=factset&amp;DYN_ARGS=TRUE&amp;DOC_NAME=FAT:FQL_AUDITING_CLIENT_TEMPLATE.FAT&amp;display_string=Audit&amp;VAR:KEY=BERGHULOZQ&amp;VAR:QUERY=RkZfRU5UUlBSX1ZBTChRVFIsMzg5NDcsLCwsVVNEKQ==&amp;WINDOW=FIRST_POPUP&amp;HEIGHT=450&amp;WIDTH=450&amp;","START_MAXIMIZED=FALSE&amp;VAR:CALENDAR=US&amp;VAR:SYMBOL=CRM&amp;VAR:INDEX=0"}</definedName>
    <definedName name="_14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410__FDSAUDITLINK__" hidden="1">{"fdsup://directions/FAT Viewer?action=UPDATE&amp;creator=factset&amp;DYN_ARGS=TRUE&amp;DOC_NAME=FAT:FQL_AUDITING_CLIENT_TEMPLATE.FAT&amp;display_string=Audit&amp;VAR:KEY=NYJUNOTAZM&amp;VAR:QUERY=RkZfRU5UUlBSX1ZBTChRVFIsMzg5NDAsLCwsVVNEKQ==&amp;WINDOW=FIRST_POPUP&amp;HEIGHT=450&amp;WIDTH=450&amp;","START_MAXIMIZED=FALSE&amp;VAR:CALENDAR=US&amp;VAR:SYMBOL=CRM&amp;VAR:INDEX=0"}</definedName>
    <definedName name="_1411__FDSAUDITLINK__" hidden="1">{"fdsup://directions/FAT Viewer?action=UPDATE&amp;creator=factset&amp;DYN_ARGS=TRUE&amp;DOC_NAME=FAT:FQL_AUDITING_CLIENT_TEMPLATE.FAT&amp;display_string=Audit&amp;VAR:KEY=BYHKLUPKBU&amp;VAR:QUERY=RkZfRU5UUlBSX1ZBTChRVFIsMzg5MzMsLCwsVVNEKQ==&amp;WINDOW=FIRST_POPUP&amp;HEIGHT=450&amp;WIDTH=450&amp;","START_MAXIMIZED=FALSE&amp;VAR:CALENDAR=US&amp;VAR:SYMBOL=CRM&amp;VAR:INDEX=0"}</definedName>
    <definedName name="_1412__FDSAUDITLINK__" hidden="1">{"fdsup://directions/FAT Viewer?action=UPDATE&amp;creator=factset&amp;DYN_ARGS=TRUE&amp;DOC_NAME=FAT:FQL_AUDITING_CLIENT_TEMPLATE.FAT&amp;display_string=Audit&amp;VAR:KEY=NYLKRIFMZO&amp;VAR:QUERY=RkZfRU5UUlBSX1ZBTChRVFIsMzg5MjYsLCwsVVNEKQ==&amp;WINDOW=FIRST_POPUP&amp;HEIGHT=450&amp;WIDTH=450&amp;","START_MAXIMIZED=FALSE&amp;VAR:CALENDAR=US&amp;VAR:SYMBOL=CRM&amp;VAR:INDEX=0"}</definedName>
    <definedName name="_1413__FDSAUDITLINK__" hidden="1">{"fdsup://directions/FAT Viewer?action=UPDATE&amp;creator=factset&amp;DYN_ARGS=TRUE&amp;DOC_NAME=FAT:FQL_AUDITING_CLIENT_TEMPLATE.FAT&amp;display_string=Audit&amp;VAR:KEY=JUZCZKNCJM&amp;VAR:QUERY=RkZfRU5UUlBSX1ZBTChRVFIsMzg5MTksLCwsVVNEKQ==&amp;WINDOW=FIRST_POPUP&amp;HEIGHT=450&amp;WIDTH=450&amp;","START_MAXIMIZED=FALSE&amp;VAR:CALENDAR=US&amp;VAR:SYMBOL=CRM&amp;VAR:INDEX=0"}</definedName>
    <definedName name="_1414__FDSAUDITLINK__" hidden="1">{"fdsup://directions/FAT Viewer?action=UPDATE&amp;creator=factset&amp;DYN_ARGS=TRUE&amp;DOC_NAME=FAT:FQL_AUDITING_CLIENT_TEMPLATE.FAT&amp;display_string=Audit&amp;VAR:KEY=JSXMNYXKBC&amp;VAR:QUERY=RkZfRU5UUlBSX1ZBTChRVFIsMzg5MTIsLCwsVVNEKQ==&amp;WINDOW=FIRST_POPUP&amp;HEIGHT=450&amp;WIDTH=450&amp;","START_MAXIMIZED=FALSE&amp;VAR:CALENDAR=US&amp;VAR:SYMBOL=CRM&amp;VAR:INDEX=0"}</definedName>
    <definedName name="_1415__FDSAUDITLINK__" hidden="1">{"fdsup://directions/FAT Viewer?action=UPDATE&amp;creator=factset&amp;DYN_ARGS=TRUE&amp;DOC_NAME=FAT:FQL_AUDITING_CLIENT_TEMPLATE.FAT&amp;display_string=Audit&amp;VAR:KEY=DQTQRQDQHW&amp;VAR:QUERY=RkZfRU5UUlBSX1ZBTChRVFIsMzg5MDUsLCwsVVNEKQ==&amp;WINDOW=FIRST_POPUP&amp;HEIGHT=450&amp;WIDTH=450&amp;","START_MAXIMIZED=FALSE&amp;VAR:CALENDAR=US&amp;VAR:SYMBOL=CRM&amp;VAR:INDEX=0"}</definedName>
    <definedName name="_1416__FDSAUDITLINK__" hidden="1">{"fdsup://directions/FAT Viewer?action=UPDATE&amp;creator=factset&amp;DYN_ARGS=TRUE&amp;DOC_NAME=FAT:FQL_AUDITING_CLIENT_TEMPLATE.FAT&amp;display_string=Audit&amp;VAR:KEY=FMDKLWZCBG&amp;VAR:QUERY=RkZfRU5UUlBSX1ZBTChRVFIsMzg4OTgsLCwsVVNEKQ==&amp;WINDOW=FIRST_POPUP&amp;HEIGHT=450&amp;WIDTH=450&amp;","START_MAXIMIZED=FALSE&amp;VAR:CALENDAR=US&amp;VAR:SYMBOL=CRM&amp;VAR:INDEX=0"}</definedName>
    <definedName name="_1417__FDSAUDITLINK__" hidden="1">{"fdsup://directions/FAT Viewer?action=UPDATE&amp;creator=factset&amp;DYN_ARGS=TRUE&amp;DOC_NAME=FAT:FQL_AUDITING_CLIENT_TEMPLATE.FAT&amp;display_string=Audit&amp;VAR:KEY=XERANETQJA&amp;VAR:QUERY=RkZfRU5UUlBSX1ZBTChRVFIsMzg4OTEsLCwsVVNEKQ==&amp;WINDOW=FIRST_POPUP&amp;HEIGHT=450&amp;WIDTH=450&amp;","START_MAXIMIZED=FALSE&amp;VAR:CALENDAR=US&amp;VAR:SYMBOL=CRM&amp;VAR:INDEX=0"}</definedName>
    <definedName name="_1418__FDSAUDITLINK__" hidden="1">{"fdsup://directions/FAT Viewer?action=UPDATE&amp;creator=factset&amp;DYN_ARGS=TRUE&amp;DOC_NAME=FAT:FQL_AUDITING_CLIENT_TEMPLATE.FAT&amp;display_string=Audit&amp;VAR:KEY=POZSVYZOFK&amp;VAR:QUERY=RkZfRU5UUlBSX1ZBTChRVFIsMzg4ODQsLCwsVVNEKQ==&amp;WINDOW=FIRST_POPUP&amp;HEIGHT=450&amp;WIDTH=450&amp;","START_MAXIMIZED=FALSE&amp;VAR:CALENDAR=US&amp;VAR:SYMBOL=CRM&amp;VAR:INDEX=0"}</definedName>
    <definedName name="_1419__FDSAUDITLINK__" hidden="1">{"fdsup://directions/FAT Viewer?action=UPDATE&amp;creator=factset&amp;DYN_ARGS=TRUE&amp;DOC_NAME=FAT:FQL_AUDITING_CLIENT_TEMPLATE.FAT&amp;display_string=Audit&amp;VAR:KEY=DONGHENGJY&amp;VAR:QUERY=RkZfRU5UUlBSX1ZBTChRVFIsMzg4NzcsLCwsVVNEKQ==&amp;WINDOW=FIRST_POPUP&amp;HEIGHT=450&amp;WIDTH=450&amp;","START_MAXIMIZED=FALSE&amp;VAR:CALENDAR=US&amp;VAR:SYMBOL=CRM&amp;VAR:INDEX=0"}</definedName>
    <definedName name="_14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420__FDSAUDITLINK__" hidden="1">{"fdsup://directions/FAT Viewer?action=UPDATE&amp;creator=factset&amp;DYN_ARGS=TRUE&amp;DOC_NAME=FAT:FQL_AUDITING_CLIENT_TEMPLATE.FAT&amp;display_string=Audit&amp;VAR:KEY=PKRWFYTYFU&amp;VAR:QUERY=RkZfRU5UUlBSX1ZBTChRVFIsMzg4NzAsLCwsVVNEKQ==&amp;WINDOW=FIRST_POPUP&amp;HEIGHT=450&amp;WIDTH=450&amp;","START_MAXIMIZED=FALSE&amp;VAR:CALENDAR=US&amp;VAR:SYMBOL=CRM&amp;VAR:INDEX=0"}</definedName>
    <definedName name="_1421__FDSAUDITLINK__" hidden="1">{"fdsup://directions/FAT Viewer?action=UPDATE&amp;creator=factset&amp;DYN_ARGS=TRUE&amp;DOC_NAME=FAT:FQL_AUDITING_CLIENT_TEMPLATE.FAT&amp;display_string=Audit&amp;VAR:KEY=BADMLSJETG&amp;VAR:QUERY=RkZfRU5UUlBSX1ZBTChRVFIsMzg4NjMsLCwsVVNEKQ==&amp;WINDOW=FIRST_POPUP&amp;HEIGHT=450&amp;WIDTH=450&amp;","START_MAXIMIZED=FALSE&amp;VAR:CALENDAR=US&amp;VAR:SYMBOL=CRM&amp;VAR:INDEX=0"}</definedName>
    <definedName name="_1422__FDSAUDITLINK__" hidden="1">{"fdsup://directions/FAT Viewer?action=UPDATE&amp;creator=factset&amp;DYN_ARGS=TRUE&amp;DOC_NAME=FAT:FQL_AUDITING_CLIENT_TEMPLATE.FAT&amp;display_string=Audit&amp;VAR:KEY=NYFUHSTMVS&amp;VAR:QUERY=RkZfRU5UUlBSX1ZBTChRVFIsMzg4NTYsLCwsVVNEKQ==&amp;WINDOW=FIRST_POPUP&amp;HEIGHT=450&amp;WIDTH=450&amp;","START_MAXIMIZED=FALSE&amp;VAR:CALENDAR=US&amp;VAR:SYMBOL=CRM&amp;VAR:INDEX=0"}</definedName>
    <definedName name="_1423__FDSAUDITLINK__" hidden="1">{"fdsup://directions/FAT Viewer?action=UPDATE&amp;creator=factset&amp;DYN_ARGS=TRUE&amp;DOC_NAME=FAT:FQL_AUDITING_CLIENT_TEMPLATE.FAT&amp;display_string=Audit&amp;VAR:KEY=VYZITQHUDI&amp;VAR:QUERY=RkZfRU5UUlBSX1ZBTChRVFIsMzg4NDksLCwsVVNEKQ==&amp;WINDOW=FIRST_POPUP&amp;HEIGHT=450&amp;WIDTH=450&amp;","START_MAXIMIZED=FALSE&amp;VAR:CALENDAR=US&amp;VAR:SYMBOL=CRM&amp;VAR:INDEX=0"}</definedName>
    <definedName name="_1424__FDSAUDITLINK__" hidden="1">{"fdsup://directions/FAT Viewer?action=UPDATE&amp;creator=factset&amp;DYN_ARGS=TRUE&amp;DOC_NAME=FAT:FQL_AUDITING_CLIENT_TEMPLATE.FAT&amp;display_string=Audit&amp;VAR:KEY=BQVWJIPWPO&amp;VAR:QUERY=RkZfRU5UUlBSX1ZBTChRVFIsMzg4NDIsLCwsVVNEKQ==&amp;WINDOW=FIRST_POPUP&amp;HEIGHT=450&amp;WIDTH=450&amp;","START_MAXIMIZED=FALSE&amp;VAR:CALENDAR=US&amp;VAR:SYMBOL=CRM&amp;VAR:INDEX=0"}</definedName>
    <definedName name="_1425__FDSAUDITLINK__" hidden="1">{"fdsup://directions/FAT Viewer?action=UPDATE&amp;creator=factset&amp;DYN_ARGS=TRUE&amp;DOC_NAME=FAT:FQL_AUDITING_CLIENT_TEMPLATE.FAT&amp;display_string=Audit&amp;VAR:KEY=BOLEJOJIVM&amp;VAR:QUERY=RkZfRU5UUlBSX1ZBTChRVFIsMzg4MzUsLCwsVVNEKQ==&amp;WINDOW=FIRST_POPUP&amp;HEIGHT=450&amp;WIDTH=450&amp;","START_MAXIMIZED=FALSE&amp;VAR:CALENDAR=US&amp;VAR:SYMBOL=CRM&amp;VAR:INDEX=0"}</definedName>
    <definedName name="_1426__FDSAUDITLINK__" hidden="1">{"fdsup://directions/FAT Viewer?action=UPDATE&amp;creator=factset&amp;DYN_ARGS=TRUE&amp;DOC_NAME=FAT:FQL_AUDITING_CLIENT_TEMPLATE.FAT&amp;display_string=Audit&amp;VAR:KEY=ZOFGLEBIZA&amp;VAR:QUERY=RkZfRU5UUlBSX1ZBTChRVFIsMzg4MjgsLCwsVVNEKQ==&amp;WINDOW=FIRST_POPUP&amp;HEIGHT=450&amp;WIDTH=450&amp;","START_MAXIMIZED=FALSE&amp;VAR:CALENDAR=US&amp;VAR:SYMBOL=CRM&amp;VAR:INDEX=0"}</definedName>
    <definedName name="_1427__FDSAUDITLINK__" hidden="1">{"fdsup://directions/FAT Viewer?action=UPDATE&amp;creator=factset&amp;DYN_ARGS=TRUE&amp;DOC_NAME=FAT:FQL_AUDITING_CLIENT_TEMPLATE.FAT&amp;display_string=Audit&amp;VAR:KEY=TCVCZKVYNO&amp;VAR:QUERY=RkZfRU5UUlBSX1ZBTChRVFIsMzg4MjAsLCwsVVNEKQ==&amp;WINDOW=FIRST_POPUP&amp;HEIGHT=450&amp;WIDTH=450&amp;","START_MAXIMIZED=FALSE&amp;VAR:CALENDAR=US&amp;VAR:SYMBOL=CRM&amp;VAR:INDEX=0"}</definedName>
    <definedName name="_1428__FDSAUDITLINK__" hidden="1">{"fdsup://directions/FAT Viewer?action=UPDATE&amp;creator=factset&amp;DYN_ARGS=TRUE&amp;DOC_NAME=FAT:FQL_AUDITING_CLIENT_TEMPLATE.FAT&amp;display_string=Audit&amp;VAR:KEY=JUHIFIHSFO&amp;VAR:QUERY=RkZfRU5UUlBSX1ZBTChRVFIsMzg4MTQsLCwsVVNEKQ==&amp;WINDOW=FIRST_POPUP&amp;HEIGHT=450&amp;WIDTH=450&amp;","START_MAXIMIZED=FALSE&amp;VAR:CALENDAR=US&amp;VAR:SYMBOL=CRM&amp;VAR:INDEX=0"}</definedName>
    <definedName name="_1429__FDSAUDITLINK__" hidden="1">{"fdsup://directions/FAT Viewer?action=UPDATE&amp;creator=factset&amp;DYN_ARGS=TRUE&amp;DOC_NAME=FAT:FQL_AUDITING_CLIENT_TEMPLATE.FAT&amp;display_string=Audit&amp;VAR:KEY=VCHGXMZETK&amp;VAR:QUERY=RkZfRU5UUlBSX1ZBTChRVFIsMzg4MDcsLCwsVVNEKQ==&amp;WINDOW=FIRST_POPUP&amp;HEIGHT=450&amp;WIDTH=450&amp;","START_MAXIMIZED=FALSE&amp;VAR:CALENDAR=US&amp;VAR:SYMBOL=CRM&amp;VAR:INDEX=0"}</definedName>
    <definedName name="_14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430__FDSAUDITLINK__" hidden="1">{"fdsup://directions/FAT Viewer?action=UPDATE&amp;creator=factset&amp;DYN_ARGS=TRUE&amp;DOC_NAME=FAT:FQL_AUDITING_CLIENT_TEMPLATE.FAT&amp;display_string=Audit&amp;VAR:KEY=HCJKHOFSBO&amp;VAR:QUERY=RkZfRU5UUlBSX1ZBTChRVFIsMzg4MDAsLCwsVVNEKQ==&amp;WINDOW=FIRST_POPUP&amp;HEIGHT=450&amp;WIDTH=450&amp;","START_MAXIMIZED=FALSE&amp;VAR:CALENDAR=US&amp;VAR:SYMBOL=CRM&amp;VAR:INDEX=0"}</definedName>
    <definedName name="_1431__FDSAUDITLINK__" hidden="1">{"fdsup://directions/FAT Viewer?action=UPDATE&amp;creator=factset&amp;DYN_ARGS=TRUE&amp;DOC_NAME=FAT:FQL_AUDITING_CLIENT_TEMPLATE.FAT&amp;display_string=Audit&amp;VAR:KEY=RWRUPWFQFQ&amp;VAR:QUERY=RkZfRU5UUlBSX1ZBTChRVFIsMzg3OTMsLCwsVVNEKQ==&amp;WINDOW=FIRST_POPUP&amp;HEIGHT=450&amp;WIDTH=450&amp;","START_MAXIMIZED=FALSE&amp;VAR:CALENDAR=US&amp;VAR:SYMBOL=CRM&amp;VAR:INDEX=0"}</definedName>
    <definedName name="_1432__FDSAUDITLINK__" hidden="1">{"fdsup://directions/FAT Viewer?action=UPDATE&amp;creator=factset&amp;DYN_ARGS=TRUE&amp;DOC_NAME=FAT:FQL_AUDITING_CLIENT_TEMPLATE.FAT&amp;display_string=Audit&amp;VAR:KEY=FCJYHOTOFU&amp;VAR:QUERY=RkZfRU5UUlBSX1ZBTChRVFIsMzg3ODYsLCwsVVNEKQ==&amp;WINDOW=FIRST_POPUP&amp;HEIGHT=450&amp;WIDTH=450&amp;","START_MAXIMIZED=FALSE&amp;VAR:CALENDAR=US&amp;VAR:SYMBOL=CRM&amp;VAR:INDEX=0"}</definedName>
    <definedName name="_1433__FDSAUDITLINK__" hidden="1">{"fdsup://directions/FAT Viewer?action=UPDATE&amp;creator=factset&amp;DYN_ARGS=TRUE&amp;DOC_NAME=FAT:FQL_AUDITING_CLIENT_TEMPLATE.FAT&amp;display_string=Audit&amp;VAR:KEY=HMLWJCDKTS&amp;VAR:QUERY=RkZfRU5UUlBSX1ZBTChRVFIsMzg3NzksLCwsVVNEKQ==&amp;WINDOW=FIRST_POPUP&amp;HEIGHT=450&amp;WIDTH=450&amp;","START_MAXIMIZED=FALSE&amp;VAR:CALENDAR=US&amp;VAR:SYMBOL=CRM&amp;VAR:INDEX=0"}</definedName>
    <definedName name="_1434__FDSAUDITLINK__" hidden="1">{"fdsup://directions/FAT Viewer?action=UPDATE&amp;creator=factset&amp;DYN_ARGS=TRUE&amp;DOC_NAME=FAT:FQL_AUDITING_CLIENT_TEMPLATE.FAT&amp;display_string=Audit&amp;VAR:KEY=VGROPUPQHQ&amp;VAR:QUERY=RkZfRU5UUlBSX1ZBTChRVFIsMzg3NzIsLCwsVVNEKQ==&amp;WINDOW=FIRST_POPUP&amp;HEIGHT=450&amp;WIDTH=450&amp;","START_MAXIMIZED=FALSE&amp;VAR:CALENDAR=US&amp;VAR:SYMBOL=CRM&amp;VAR:INDEX=0"}</definedName>
    <definedName name="_1435__FDSAUDITLINK__" hidden="1">{"fdsup://directions/FAT Viewer?action=UPDATE&amp;creator=factset&amp;DYN_ARGS=TRUE&amp;DOC_NAME=FAT:FQL_AUDITING_CLIENT_TEMPLATE.FAT&amp;display_string=Audit&amp;VAR:KEY=HEPWDKNQHI&amp;VAR:QUERY=RkZfRU5UUlBSX1ZBTChRVFIsMzg3NjUsLCwsVVNEKQ==&amp;WINDOW=FIRST_POPUP&amp;HEIGHT=450&amp;WIDTH=450&amp;","START_MAXIMIZED=FALSE&amp;VAR:CALENDAR=US&amp;VAR:SYMBOL=CRM&amp;VAR:INDEX=0"}</definedName>
    <definedName name="_1436__FDSAUDITLINK__" hidden="1">{"fdsup://directions/FAT Viewer?action=UPDATE&amp;creator=factset&amp;DYN_ARGS=TRUE&amp;DOC_NAME=FAT:FQL_AUDITING_CLIENT_TEMPLATE.FAT&amp;display_string=Audit&amp;VAR:KEY=VEBWFANKBS&amp;VAR:QUERY=RkZfRU5UUlBSX1ZBTChRVFIsMzg3NTgsLCwsVVNEKQ==&amp;WINDOW=FIRST_POPUP&amp;HEIGHT=450&amp;WIDTH=450&amp;","START_MAXIMIZED=FALSE&amp;VAR:CALENDAR=US&amp;VAR:SYMBOL=CRM&amp;VAR:INDEX=0"}</definedName>
    <definedName name="_1437__FDSAUDITLINK__" hidden="1">{"fdsup://directions/FAT Viewer?action=UPDATE&amp;creator=factset&amp;DYN_ARGS=TRUE&amp;DOC_NAME=FAT:FQL_AUDITING_CLIENT_TEMPLATE.FAT&amp;display_string=Audit&amp;VAR:KEY=HMRABAZQPA&amp;VAR:QUERY=RkZfRU5UUlBSX1ZBTChRVFIsMzg3NTEsLCwsVVNEKQ==&amp;WINDOW=FIRST_POPUP&amp;HEIGHT=450&amp;WIDTH=450&amp;","START_MAXIMIZED=FALSE&amp;VAR:CALENDAR=US&amp;VAR:SYMBOL=CRM&amp;VAR:INDEX=0"}</definedName>
    <definedName name="_1438__FDSAUDITLINK__" hidden="1">{"fdsup://directions/FAT Viewer?action=UPDATE&amp;creator=factset&amp;DYN_ARGS=TRUE&amp;DOC_NAME=FAT:FQL_AUDITING_CLIENT_TEMPLATE.FAT&amp;display_string=Audit&amp;VAR:KEY=LEPOLWNGDK&amp;VAR:QUERY=RkZfRU5UUlBSX1ZBTChRVFIsMzg3NDQsLCwsVVNEKQ==&amp;WINDOW=FIRST_POPUP&amp;HEIGHT=450&amp;WIDTH=450&amp;","START_MAXIMIZED=FALSE&amp;VAR:CALENDAR=US&amp;VAR:SYMBOL=CRM&amp;VAR:INDEX=0"}</definedName>
    <definedName name="_1439__FDSAUDITLINK__" hidden="1">{"fdsup://directions/FAT Viewer?action=UPDATE&amp;creator=factset&amp;DYN_ARGS=TRUE&amp;DOC_NAME=FAT:FQL_AUDITING_CLIENT_TEMPLATE.FAT&amp;display_string=Audit&amp;VAR:KEY=DGJCVCRCJK&amp;VAR:QUERY=RkZfRU5UUlBSX1ZBTChRVFIsMzg3MzcsLCwsVVNEKQ==&amp;WINDOW=FIRST_POPUP&amp;HEIGHT=450&amp;WIDTH=450&amp;","START_MAXIMIZED=FALSE&amp;VAR:CALENDAR=US&amp;VAR:SYMBOL=CRM&amp;VAR:INDEX=0"}</definedName>
    <definedName name="_14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440__FDSAUDITLINK__" hidden="1">{"fdsup://directions/FAT Viewer?action=UPDATE&amp;creator=factset&amp;DYN_ARGS=TRUE&amp;DOC_NAME=FAT:FQL_AUDITING_CLIENT_TEMPLATE.FAT&amp;display_string=Audit&amp;VAR:KEY=LUNOZCJYZG&amp;VAR:QUERY=RkZfRU5UUlBSX1ZBTChRVFIsMzg3MzAsLCwsVVNEKQ==&amp;WINDOW=FIRST_POPUP&amp;HEIGHT=450&amp;WIDTH=450&amp;","START_MAXIMIZED=FALSE&amp;VAR:CALENDAR=US&amp;VAR:SYMBOL=CRM&amp;VAR:INDEX=0"}</definedName>
    <definedName name="_1441__FDSAUDITLINK__" hidden="1">{"fdsup://directions/FAT Viewer?action=UPDATE&amp;creator=factset&amp;DYN_ARGS=TRUE&amp;DOC_NAME=FAT:FQL_AUDITING_CLIENT_TEMPLATE.FAT&amp;display_string=Audit&amp;VAR:KEY=ZKZKJIPARU&amp;VAR:QUERY=RkZfRU5UUlBSX1ZBTChRVFIsMzg3MjMsLCwsVVNEKQ==&amp;WINDOW=FIRST_POPUP&amp;HEIGHT=450&amp;WIDTH=450&amp;","START_MAXIMIZED=FALSE&amp;VAR:CALENDAR=US&amp;VAR:SYMBOL=CRM&amp;VAR:INDEX=0"}</definedName>
    <definedName name="_1442__FDSAUDITLINK__" hidden="1">{"fdsup://directions/FAT Viewer?action=UPDATE&amp;creator=factset&amp;DYN_ARGS=TRUE&amp;DOC_NAME=FAT:FQL_AUDITING_CLIENT_TEMPLATE.FAT&amp;display_string=Audit&amp;VAR:KEY=NOREVGXGZC&amp;VAR:QUERY=RkZfRU5UUlBSX1ZBTChRVFIsMzg3MTYsLCwsVVNEKQ==&amp;WINDOW=FIRST_POPUP&amp;HEIGHT=450&amp;WIDTH=450&amp;","START_MAXIMIZED=FALSE&amp;VAR:CALENDAR=US&amp;VAR:SYMBOL=CRM&amp;VAR:INDEX=0"}</definedName>
    <definedName name="_1443__FDSAUDITLINK__" hidden="1">{"fdsup://directions/FAT Viewer?action=UPDATE&amp;creator=factset&amp;DYN_ARGS=TRUE&amp;DOC_NAME=FAT:FQL_AUDITING_CLIENT_TEMPLATE.FAT&amp;display_string=Audit&amp;VAR:KEY=TARMFKNIJA&amp;VAR:QUERY=RkZfRU5UUlBSX1ZBTChRVFIsMzg3MDksLCwsVVNEKQ==&amp;WINDOW=FIRST_POPUP&amp;HEIGHT=450&amp;WIDTH=450&amp;","START_MAXIMIZED=FALSE&amp;VAR:CALENDAR=US&amp;VAR:SYMBOL=CRM&amp;VAR:INDEX=0"}</definedName>
    <definedName name="_1444__FDSAUDITLINK__" hidden="1">{"fdsup://directions/FAT Viewer?action=UPDATE&amp;creator=factset&amp;DYN_ARGS=TRUE&amp;DOC_NAME=FAT:FQL_AUDITING_CLIENT_TEMPLATE.FAT&amp;display_string=Audit&amp;VAR:KEY=TKDWTSVEVI&amp;VAR:QUERY=RkZfRU5UUlBSX1ZBTChRVFIsMzg3MDIsLCwsVVNEKQ==&amp;WINDOW=FIRST_POPUP&amp;HEIGHT=450&amp;WIDTH=450&amp;","START_MAXIMIZED=FALSE&amp;VAR:CALENDAR=US&amp;VAR:SYMBOL=CRM&amp;VAR:INDEX=0"}</definedName>
    <definedName name="_1445__FDSAUDITLINK__" hidden="1">{"fdsup://directions/FAT Viewer?action=UPDATE&amp;creator=factset&amp;DYN_ARGS=TRUE&amp;DOC_NAME=FAT:FQL_AUDITING_CLIENT_TEMPLATE.FAT&amp;display_string=Audit&amp;VAR:KEY=XOFQDKNCBK&amp;VAR:QUERY=RkZfRU5UUlBSX1ZBTChRVFIsMzg2OTUsLCwsVVNEKQ==&amp;WINDOW=FIRST_POPUP&amp;HEIGHT=450&amp;WIDTH=450&amp;","START_MAXIMIZED=FALSE&amp;VAR:CALENDAR=US&amp;VAR:SYMBOL=CRM&amp;VAR:INDEX=0"}</definedName>
    <definedName name="_14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4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4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4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4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4Table2_" hidden="1">#REF!</definedName>
    <definedName name="_15__FDSAUDITLINK__" hidden="1">{"fdsup://directions/FAT Viewer?action=UPDATE&amp;creator=factset&amp;DYN_ARGS=TRUE&amp;DOC_NAME=FAT:FQL_AUDITING_CLIENT_TEMPLATE.FAT&amp;display_string=Audit&amp;VAR:KEY=JAXURYJIHY&amp;VAR:QUERY=Q1NGX0xJQUJTX09USF9YREZEX1JFVihRVFIsNDA3MjQsNDA3MjQsRlEp&amp;WINDOW=FIRST_POPUP&amp;HEIGHT=45","0&amp;WIDTH=450&amp;START_MAXIMIZED=FALSE&amp;VAR:CALENDAR=US&amp;VAR:SYMBOL=011827&amp;VAR:INDEX=0"}</definedName>
    <definedName name="_15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5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5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5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5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5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5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5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5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5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6__FDSAUDITLINK__" hidden="1">{"fdsup://directions/FAT Viewer?action=UPDATE&amp;creator=factset&amp;DYN_ARGS=TRUE&amp;DOC_NAME=FAT:FQL_AUDITING_CLIENT_TEMPLATE.FAT&amp;display_string=Audit&amp;VAR:KEY=PQJYNCDAHA&amp;VAR:QUERY=Q1NGX0xJQUJTX09USF9YREZEX1JFVihRVFIsNDA2MzMsNDA2MzMsRlEp&amp;WINDOW=FIRST_POPUP&amp;HEIGHT=45","0&amp;WIDTH=450&amp;START_MAXIMIZED=FALSE&amp;VAR:CALENDAR=US&amp;VAR:SYMBOL=011827&amp;VAR:INDEX=0"}</definedName>
    <definedName name="_16_3_0Increase_in_other_liabilit">#REF!</definedName>
    <definedName name="_16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6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6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6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6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6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6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6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6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6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7__FDSAUDITLINK__" hidden="1">{"fdsup://directions/FAT Viewer?action=UPDATE&amp;creator=factset&amp;DYN_ARGS=TRUE&amp;DOC_NAME=FAT:FQL_AUDITING_CLIENT_TEMPLATE.FAT&amp;display_string=Audit&amp;VAR:KEY=FYBMZABOJU&amp;VAR:QUERY=Q1NGX0xJQUJTX09USF9YREZEX1JFVihRVFIsNDA1NDMsNDA1NDMsRlEp&amp;WINDOW=FIRST_POPUP&amp;HEIGHT=45","0&amp;WIDTH=450&amp;START_MAXIMIZED=FALSE&amp;VAR:CALENDAR=US&amp;VAR:SYMBOL=011827&amp;VAR:INDEX=0"}</definedName>
    <definedName name="_17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7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7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7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7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7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7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7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7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7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8__FDSAUDITLINK__" hidden="1">{"fdsup://directions/FAT Viewer?action=UPDATE&amp;creator=factset&amp;DYN_ARGS=TRUE&amp;DOC_NAME=FAT:FQL_AUDITING_CLIENT_TEMPLATE.FAT&amp;display_string=Audit&amp;VAR:KEY=FYBMZABOJU&amp;VAR:QUERY=Q1NGX0xJQUJTX09USF9YREZEX1JFVihRVFIsNDA1NDMsNDA1NDMsRlEp&amp;WINDOW=FIRST_POPUP&amp;HEIGHT=45","0&amp;WIDTH=450&amp;START_MAXIMIZED=FALSE&amp;VAR:CALENDAR=US&amp;VAR:SYMBOL=011827&amp;VAR:INDEX=0"}</definedName>
    <definedName name="_18_3_0Other_Segment_Reven">#REF!</definedName>
    <definedName name="_18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8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8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8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8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8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8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8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8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8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9__FDSAUDITLINK__" hidden="1">{"fdsup://directions/FAT Viewer?action=UPDATE&amp;creator=factset&amp;DYN_ARGS=TRUE&amp;DOC_NAME=FAT:FQL_AUDITING_CLIENT_TEMPLATE.FAT&amp;display_string=Audit&amp;VAR:KEY=JKZYLARAJQ&amp;VAR:QUERY=Q1NGX0xJQUJTX09USF9YREZEX1JFVihRVFIsNDA0NTEsNDA0NTEsRlEp&amp;WINDOW=FIRST_POPUP&amp;HEIGHT=45","0&amp;WIDTH=450&amp;START_MAXIMIZED=FALSE&amp;VAR:CALENDAR=US&amp;VAR:SYMBOL=011827&amp;VAR:INDEX=0"}</definedName>
    <definedName name="_19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9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9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9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9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9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9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9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9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9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1994">#REF!</definedName>
    <definedName name="_1995">#REF!</definedName>
    <definedName name="_1996">#REF!</definedName>
    <definedName name="_1997">#REF!</definedName>
    <definedName name="_1998">#REF!</definedName>
    <definedName name="_1999">#REF!</definedName>
    <definedName name="_1EBITDA_Sh">#REF!</definedName>
    <definedName name="_1Q94">#REF!</definedName>
    <definedName name="_1Q95">#REF!</definedName>
    <definedName name="_2">#REF!</definedName>
    <definedName name="_2__FDSAUDITLINK__" hidden="1">{"fdsup://directions/FAT Viewer?action=UPDATE&amp;creator=factset&amp;DYN_ARGS=TRUE&amp;DOC_NAME=FAT:FQL_AUDITING_CLIENT_TEMPLATE.FAT&amp;display_string=Audit&amp;VAR:KEY=POBQTWLQBG&amp;VAR:QUERY=Q1NGX0xJQUJTX09USF9YREZEX1JFVihRVFIsNDE2MzksNDE2MzksRlEp&amp;WINDOW=FIRST_POPUP&amp;HEIGHT=45","0&amp;WIDTH=450&amp;START_MAXIMIZED=FALSE&amp;VAR:CALENDAR=US&amp;VAR:SYMBOL=011827&amp;VAR:INDEX=0"}</definedName>
    <definedName name="_2_0Depende">#REF!,#REF!,#REF!</definedName>
    <definedName name="_2_0EBITDA_Sh">#REF!</definedName>
    <definedName name="_20__FDSAUDITLINK__" hidden="1">{"fdsup://directions/FAT Viewer?action=UPDATE&amp;creator=factset&amp;DYN_ARGS=TRUE&amp;DOC_NAME=FAT:FQL_AUDITING_CLIENT_TEMPLATE.FAT&amp;display_string=Audit&amp;VAR:KEY=ZKJQDSZAJO&amp;VAR:QUERY=Q1NGX0xJQUJTX09USF9YREZEX1JFVihRVFIsNDAzNTksNDAzNTksRlEp&amp;WINDOW=FIRST_POPUP&amp;HEIGHT=45","0&amp;WIDTH=450&amp;START_MAXIMIZED=FALSE&amp;VAR:CALENDAR=US&amp;VAR:SYMBOL=011827&amp;VAR:INDEX=0"}</definedName>
    <definedName name="_20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003Q4_T10">#REF!</definedName>
    <definedName name="_20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0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0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0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0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0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0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0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0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0Table2_" hidden="1">#REF!</definedName>
    <definedName name="_21__FDSAUDITLINK__" hidden="1">{"fdsup://directions/FAT Viewer?action=UPDATE&amp;creator=factset&amp;DYN_ARGS=TRUE&amp;DOC_NAME=FAT:FQL_AUDITING_CLIENT_TEMPLATE.FAT&amp;display_string=Audit&amp;VAR:KEY=HERSVKVWRA&amp;VAR:QUERY=Q1NGX0xJQUJTX09USF9YREZEX1JFVihRVFIsNDAyNjgsNDAyNjgsRlEp&amp;WINDOW=FIRST_POPUP&amp;HEIGHT=45","0&amp;WIDTH=450&amp;START_MAXIMIZED=FALSE&amp;VAR:CALENDAR=US&amp;VAR:SYMBOL=011827&amp;VAR:INDEX=0"}</definedName>
    <definedName name="_21_0_S" hidden="1">#REF!</definedName>
    <definedName name="_21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1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1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1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1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1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1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1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1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1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2__FDSAUDITLINK__" hidden="1">{"fdsup://directions/FAT Viewer?action=UPDATE&amp;creator=factset&amp;DYN_ARGS=TRUE&amp;DOC_NAME=FAT:FQL_AUDITING_CLIENT_TEMPLATE.FAT&amp;display_string=Audit&amp;VAR:KEY=LADYXAJCPU&amp;VAR:QUERY=Q1NGX0xJQUJTX09USF9YREZEX1JFVihRVFIsNDAxNzgsNDAxNzgsRlEp&amp;WINDOW=FIRST_POPUP&amp;HEIGHT=45","0&amp;WIDTH=450&amp;START_MAXIMIZED=FALSE&amp;VAR:CALENDAR=US&amp;VAR:SYMBOL=011827&amp;VAR:INDEX=0"}</definedName>
    <definedName name="_22_0_Table2_" hidden="1">#REF!</definedName>
    <definedName name="_22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2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2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2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2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2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2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2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2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2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3__FDSAUDITLINK__" hidden="1">{"fdsup://directions/FAT Viewer?action=UPDATE&amp;creator=factset&amp;DYN_ARGS=TRUE&amp;DOC_NAME=FAT:FQL_AUDITING_CLIENT_TEMPLATE.FAT&amp;display_string=Audit&amp;VAR:KEY=LADYXAJCPU&amp;VAR:QUERY=Q1NGX0xJQUJTX09USF9YREZEX1JFVihRVFIsNDAxNzgsNDAxNzgsRlEp&amp;WINDOW=FIRST_POPUP&amp;HEIGHT=45","0&amp;WIDTH=450&amp;START_MAXIMIZED=FALSE&amp;VAR:CALENDAR=US&amp;VAR:SYMBOL=011827&amp;VAR:INDEX=0"}</definedName>
    <definedName name="_23_0_Table2_" hidden="1">#REF!</definedName>
    <definedName name="_23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3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3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3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3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3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357.TW">#REF!</definedName>
    <definedName name="_23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3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3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3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4__FDSAUDITLINK__" hidden="1">{"fdsup://directions/FAT Viewer?action=UPDATE&amp;creator=factset&amp;DYN_ARGS=TRUE&amp;DOC_NAME=FAT:FQL_AUDITING_CLIENT_TEMPLATE.FAT&amp;display_string=Audit&amp;VAR:KEY=BMPSPKFCLC&amp;VAR:QUERY=Q1NGX0xJQUJTX09USF9YREZEX1JFVihRVFIsNDAwODYsNDAwODYsRlEp&amp;WINDOW=FIRST_POPUP&amp;HEIGHT=45","0&amp;WIDTH=450&amp;START_MAXIMIZED=FALSE&amp;VAR:CALENDAR=US&amp;VAR:SYMBOL=011827&amp;VAR:INDEX=0"}</definedName>
    <definedName name="_24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4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4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4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4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4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4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4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4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4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5__FDSAUDITLINK__" hidden="1">{"fdsup://directions/FAT Viewer?action=UPDATE&amp;creator=factset&amp;DYN_ARGS=TRUE&amp;DOC_NAME=FAT:FQL_AUDITING_CLIENT_TEMPLATE.FAT&amp;display_string=Audit&amp;VAR:KEY=PIXEBURWHY&amp;VAR:QUERY=Q1NGX0xJQUJTX09USF9YREZEX1JFVihRVFIsMzk5OTQsMzk5OTQsRlEp&amp;WINDOW=FIRST_POPUP&amp;HEIGHT=45","0&amp;WIDTH=450&amp;START_MAXIMIZED=FALSE&amp;VAR:CALENDAR=US&amp;VAR:SYMBOL=011827&amp;VAR:INDEX=0"}</definedName>
    <definedName name="_25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5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5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5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5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5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5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5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5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5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6__FDSAUDITLINK__" hidden="1">{"fdsup://directions/FAT Viewer?action=UPDATE&amp;creator=factset&amp;DYN_ARGS=TRUE&amp;DOC_NAME=FAT:FQL_AUDITING_CLIENT_TEMPLATE.FAT&amp;display_string=Audit&amp;VAR:KEY=BMROJGNODG&amp;VAR:QUERY=Q1NGX0xJQUJTX09USF9YREZEX1JFVihRVFIsMzk5MDMsMzk5MDMsRlEp&amp;WINDOW=FIRST_POPUP&amp;HEIGHT=45","0&amp;WIDTH=450&amp;START_MAXIMIZED=FALSE&amp;VAR:CALENDAR=US&amp;VAR:SYMBOL=011827&amp;VAR:INDEX=0"}</definedName>
    <definedName name="_26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6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6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6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6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6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6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6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6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6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7__FDSAUDITLINK__" hidden="1">{"fdsup://directions/FAT Viewer?action=UPDATE&amp;creator=factset&amp;DYN_ARGS=TRUE&amp;DOC_NAME=FAT:FQL_AUDITING_CLIENT_TEMPLATE.FAT&amp;display_string=Audit&amp;VAR:KEY=RMXOPAXQPQ&amp;VAR:QUERY=Q1NGX0xJQUJTX09USF9YREZEX1JFVihRVFIsMzk4MTMsMzk4MTMsRlEp&amp;WINDOW=FIRST_POPUP&amp;HEIGHT=45","0&amp;WIDTH=450&amp;START_MAXIMIZED=FALSE&amp;VAR:CALENDAR=US&amp;VAR:SYMBOL=011827&amp;VAR:INDEX=0"}</definedName>
    <definedName name="_27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7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7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7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7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7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7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7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7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7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8__FDSAUDITLINK__" hidden="1">{"fdsup://directions/FAT Viewer?action=UPDATE&amp;creator=factset&amp;DYN_ARGS=TRUE&amp;DOC_NAME=FAT:FQL_AUDITING_CLIENT_TEMPLATE.FAT&amp;display_string=Audit&amp;VAR:KEY=RMXOPAXQPQ&amp;VAR:QUERY=Q1NGX0xJQUJTX09USF9YREZEX1JFVihRVFIsMzk4MTMsMzk4MTMsRlEp&amp;WINDOW=FIRST_POPUP&amp;HEIGHT=45","0&amp;WIDTH=450&amp;START_MAXIMIZED=FALSE&amp;VAR:CALENDAR=US&amp;VAR:SYMBOL=011827&amp;VAR:INDEX=0"}</definedName>
    <definedName name="_28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8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8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8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8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8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8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8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8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8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9__FDSAUDITLINK__" hidden="1">{"fdsup://directions/FAT Viewer?action=UPDATE&amp;creator=factset&amp;DYN_ARGS=TRUE&amp;DOC_NAME=FAT:FQL_AUDITING_CLIENT_TEMPLATE.FAT&amp;display_string=Audit&amp;VAR:KEY=JCPABMNYBQ&amp;VAR:QUERY=Q1NGX0xJQUJTX09USF9YREZEX1JFVihRVFIsMzk3MjEsMzk3MjEsRlEp&amp;WINDOW=FIRST_POPUP&amp;HEIGHT=45","0&amp;WIDTH=450&amp;START_MAXIMIZED=FALSE&amp;VAR:CALENDAR=US&amp;VAR:SYMBOL=011827&amp;VAR:INDEX=0"}</definedName>
    <definedName name="_29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9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9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9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9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9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9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9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9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9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2NOPAT_Sh">#REF!</definedName>
    <definedName name="_2Q94">#REF!</definedName>
    <definedName name="_2Q95">#REF!</definedName>
    <definedName name="_3">#REF!</definedName>
    <definedName name="_3_.__Gross_inc_gro">#REF!</definedName>
    <definedName name="_3__FDSAUDITLINK__" hidden="1">{"fdsup://directions/FAT Viewer?action=UPDATE&amp;creator=factset&amp;DYN_ARGS=TRUE&amp;DOC_NAME=FAT:FQL_AUDITING_CLIENT_TEMPLATE.FAT&amp;display_string=Audit&amp;VAR:KEY=POBQTWLQBG&amp;VAR:QUERY=Q1NGX0xJQUJTX09USF9YREZEX1JFVihRVFIsNDE2MzksNDE2MzksRlEp&amp;WINDOW=FIRST_POPUP&amp;HEIGHT=45","0&amp;WIDTH=450&amp;START_MAXIMIZED=FALSE&amp;VAR:CALENDAR=US&amp;VAR:SYMBOL=011827&amp;VAR:INDEX=0"}</definedName>
    <definedName name="_30__FDSAUDITLINK__" hidden="1">{"fdsup://directions/FAT Viewer?action=UPDATE&amp;creator=factset&amp;DYN_ARGS=TRUE&amp;DOC_NAME=FAT:FQL_AUDITING_CLIENT_TEMPLATE.FAT&amp;display_string=Audit&amp;VAR:KEY=HETQFOZALE&amp;VAR:QUERY=Q1NGX0xJQUJTX09USF9YREZEX1JFVihRVFIsMzk2MjksMzk2MjksRlEp&amp;WINDOW=FIRST_POPUP&amp;HEIGHT=45","0&amp;WIDTH=450&amp;START_MAXIMIZED=FALSE&amp;VAR:CALENDAR=US&amp;VAR:SYMBOL=011827&amp;VAR:INDEX=0"}</definedName>
    <definedName name="_30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0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0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0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0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0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0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0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0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0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1__FDSAUDITLINK__" hidden="1">{"fdsup://directions/FAT Viewer?action=UPDATE&amp;creator=factset&amp;DYN_ARGS=TRUE&amp;DOC_NAME=FAT:FQL_AUDITING_CLIENT_TEMPLATE.FAT&amp;display_string=Audit&amp;VAR:KEY=JKVGRGXYRC&amp;VAR:QUERY=Q1NGX0xJQUJTX09USF9YREZEX1JFVihRVFIsMzk1MzgsMzk1MzgsRlEp&amp;WINDOW=FIRST_POPUP&amp;HEIGHT=45","0&amp;WIDTH=450&amp;START_MAXIMIZED=FALSE&amp;VAR:CALENDAR=US&amp;VAR:SYMBOL=011827&amp;VAR:INDEX=0"}</definedName>
    <definedName name="_31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1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1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1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1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1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1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1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1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1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2__FDSAUDITLINK__" hidden="1">{"fdsup://directions/FAT Viewer?action=UPDATE&amp;creator=factset&amp;DYN_ARGS=TRUE&amp;DOC_NAME=FAT:FQL_AUDITING_CLIENT_TEMPLATE.FAT&amp;display_string=Audit&amp;VAR:KEY=TGVCRQBGRM&amp;VAR:QUERY=Q1NGX0xJQUJTX09USF9YREZEX1JFVihRVFIsMzk0NDcsMzk0NDcsRlEp&amp;WINDOW=FIRST_POPUP&amp;HEIGHT=45","0&amp;WIDTH=450&amp;START_MAXIMIZED=FALSE&amp;VAR:CALENDAR=US&amp;VAR:SYMBOL=011827&amp;VAR:INDEX=0"}</definedName>
    <definedName name="_32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2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2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2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2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2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2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2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2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2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3__FDSAUDITLINK__" hidden="1">{"fdsup://directions/FAT Viewer?action=UPDATE&amp;creator=factset&amp;DYN_ARGS=TRUE&amp;DOC_NAME=FAT:FQL_AUDITING_CLIENT_TEMPLATE.FAT&amp;display_string=Audit&amp;VAR:KEY=TGVCRQBGRM&amp;VAR:QUERY=Q1NGX0xJQUJTX09USF9YREZEX1JFVihRVFIsMzk0NDcsMzk0NDcsRlEp&amp;WINDOW=FIRST_POPUP&amp;HEIGHT=45","0&amp;WIDTH=450&amp;START_MAXIMIZED=FALSE&amp;VAR:CALENDAR=US&amp;VAR:SYMBOL=011827&amp;VAR:INDEX=0"}</definedName>
    <definedName name="_33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3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3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3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3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3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3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3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3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3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4__FDSAUDITLINK__" hidden="1">{"fdsup://directions/FAT Viewer?action=UPDATE&amp;creator=factset&amp;DYN_ARGS=TRUE&amp;DOC_NAME=FAT:FQL_AUDITING_CLIENT_TEMPLATE.FAT&amp;display_string=Audit&amp;VAR:KEY=ZKHIPUBITY&amp;VAR:QUERY=Q1NGX0xJQUJTX09USF9YREZEX1JFVihRVFIsMzkzNTUsMzkzNTUsRlEp&amp;WINDOW=FIRST_POPUP&amp;HEIGHT=45","0&amp;WIDTH=450&amp;START_MAXIMIZED=FALSE&amp;VAR:CALENDAR=US&amp;VAR:SYMBOL=011827&amp;VAR:INDEX=0"}</definedName>
    <definedName name="_34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4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4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4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4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4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4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4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4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4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5__FDSAUDITLINK__" hidden="1">{"fdsup://directions/FAT Viewer?action=UPDATE&amp;creator=factset&amp;DYN_ARGS=TRUE&amp;DOC_NAME=FAT:FQL_AUDITING_CLIENT_TEMPLATE.FAT&amp;display_string=Audit&amp;VAR:KEY=ZYJENCVYPM&amp;VAR:QUERY=Q1NGX0xJQUJTX09USF9YREZEX1JFVihRVFIsMzkyNjMsMzkyNjMsRlEp&amp;WINDOW=FIRST_POPUP&amp;HEIGHT=45","0&amp;WIDTH=450&amp;START_MAXIMIZED=FALSE&amp;VAR:CALENDAR=US&amp;VAR:SYMBOL=011827&amp;VAR:INDEX=0"}</definedName>
    <definedName name="_35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5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5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5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5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5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5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5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5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5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6__FDSAUDITLINK__" hidden="1">{"fdsup://directions/FAT Viewer?action=UPDATE&amp;creator=factset&amp;DYN_ARGS=TRUE&amp;DOC_NAME=FAT:FQL_AUDITING_CLIENT_TEMPLATE.FAT&amp;display_string=Audit&amp;VAR:KEY=RGJAHAPIPQ&amp;VAR:QUERY=Q1NGX0xJQUJTX09USF9YREZEX1JFVihRVFIsMzkxNzIsMzkxNzIsRlEp&amp;WINDOW=FIRST_POPUP&amp;HEIGHT=45","0&amp;WIDTH=450&amp;START_MAXIMIZED=FALSE&amp;VAR:CALENDAR=US&amp;VAR:SYMBOL=011827&amp;VAR:INDEX=0"}</definedName>
    <definedName name="_36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6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6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6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6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6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6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6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6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6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7__FDSAUDITLINK__" hidden="1">{"fdsup://directions/FAT Viewer?action=UPDATE&amp;creator=factset&amp;DYN_ARGS=TRUE&amp;DOC_NAME=FAT:FQL_AUDITING_CLIENT_TEMPLATE.FAT&amp;display_string=Audit&amp;VAR:KEY=TUNQPEHWVM&amp;VAR:QUERY=Q1NGX0xJQUJTX09USF9YREZEX1JFVihRVFIsMzkwODIsMzkwODIsRlEp&amp;WINDOW=FIRST_POPUP&amp;HEIGHT=45","0&amp;WIDTH=450&amp;START_MAXIMIZED=FALSE&amp;VAR:CALENDAR=US&amp;VAR:SYMBOL=011827&amp;VAR:INDEX=0"}</definedName>
    <definedName name="_37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7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7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7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7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7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7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7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7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7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8__FDSAUDITLINK__" hidden="1">{"fdsup://directions/FAT Viewer?action=UPDATE&amp;creator=factset&amp;DYN_ARGS=TRUE&amp;DOC_NAME=FAT:FQL_AUDITING_CLIENT_TEMPLATE.FAT&amp;display_string=Audit&amp;VAR:KEY=TUNQPEHWVM&amp;VAR:QUERY=Q1NGX0xJQUJTX09USF9YREZEX1JFVihRVFIsMzkwODIsMzkwODIsRlEp&amp;WINDOW=FIRST_POPUP&amp;HEIGHT=45","0&amp;WIDTH=450&amp;START_MAXIMIZED=FALSE&amp;VAR:CALENDAR=US&amp;VAR:SYMBOL=011827&amp;VAR:INDEX=0"}</definedName>
    <definedName name="_38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8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8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8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8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8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8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8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8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8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9__FDSAUDITLINK__" hidden="1">{"fdsup://directions/FAT Viewer?action=UPDATE&amp;creator=factset&amp;DYN_ARGS=TRUE&amp;DOC_NAME=FAT:FQL_AUDITING_CLIENT_TEMPLATE.FAT&amp;display_string=Audit&amp;VAR:KEY=LKTUDKREHQ&amp;VAR:QUERY=Q1NGX0xJQUJTX09USF9YREZEX1JFVihRVFIsMzg5OTAsMzg5OTAsRlEp&amp;WINDOW=FIRST_POPUP&amp;HEIGHT=45","0&amp;WIDTH=450&amp;START_MAXIMIZED=FALSE&amp;VAR:CALENDAR=US&amp;VAR:SYMBOL=011827&amp;VAR:INDEX=0"}</definedName>
    <definedName name="_39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9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9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9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9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9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9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9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9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9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3Q94">#REF!</definedName>
    <definedName name="_3Q95">#REF!</definedName>
    <definedName name="_4">#REF!</definedName>
    <definedName name="_4_.__Restructuring_char">#REF!</definedName>
    <definedName name="_4__FDSAUDITLINK__" hidden="1">{"fdsup://directions/FAT Viewer?action=UPDATE&amp;creator=factset&amp;DYN_ARGS=TRUE&amp;DOC_NAME=FAT:FQL_AUDITING_CLIENT_TEMPLATE.FAT&amp;display_string=Audit&amp;VAR:KEY=HETYHWHGNU&amp;VAR:QUERY=Q1NGX0xJQUJTX09USF9YREZEX1JFVihRVFIsNDE1NDcsNDE1NDcsRlEp&amp;WINDOW=FIRST_POPUP&amp;HEIGHT=45","0&amp;WIDTH=450&amp;START_MAXIMIZED=FALSE&amp;VAR:CALENDAR=US&amp;VAR:SYMBOL=011827&amp;VAR:INDEX=0"}</definedName>
    <definedName name="_4_0NOPAT_Sh">#REF!</definedName>
    <definedName name="_40__FDSAUDITLINK__" hidden="1">{"fdsup://directions/FAT Viewer?action=UPDATE&amp;creator=factset&amp;DYN_ARGS=TRUE&amp;DOC_NAME=FAT:FQL_AUDITING_CLIENT_TEMPLATE.FAT&amp;display_string=Audit&amp;VAR:KEY=TOFKRCPEXA&amp;VAR:QUERY=Q1NGX0xJQUJTX09USF9YREZEX1JFVihRVFIsMzg4OTgsMzg4OTgsRlEp&amp;WINDOW=FIRST_POPUP&amp;HEIGHT=45","0&amp;WIDTH=450&amp;START_MAXIMIZED=FALSE&amp;VAR:CALENDAR=US&amp;VAR:SYMBOL=011827&amp;VAR:INDEX=0"}</definedName>
    <definedName name="_40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0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0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0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0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0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0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0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0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0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1__FDSAUDITLINK__" hidden="1">{"fdsup://directions/FAT Viewer?action=UPDATE&amp;creator=factset&amp;DYN_ARGS=TRUE&amp;DOC_NAME=FAT:FQL_AUDITING_CLIENT_TEMPLATE.FAT&amp;display_string=Audit&amp;VAR:KEY=DUHKNINSPU&amp;VAR:QUERY=Q1NGX0xJQUJTX09USF9YREZEX1JFVihRVFIsMzg4MDcsMzg4MDcsRlEp&amp;WINDOW=FIRST_POPUP&amp;HEIGHT=45","0&amp;WIDTH=450&amp;START_MAXIMIZED=FALSE&amp;VAR:CALENDAR=US&amp;VAR:SYMBOL=011827&amp;VAR:INDEX=0"}</definedName>
    <definedName name="_41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1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1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1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1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1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1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1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1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1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2__FDSAUDITLINK__" hidden="1">{"fdsup://directions/FAT Viewer?action=UPDATE&amp;creator=factset&amp;DYN_ARGS=TRUE&amp;DOC_NAME=FAT:FQL_AUDITING_CLIENT_TEMPLATE.FAT&amp;display_string=Audit&amp;VAR:KEY=XGBUNMBMDM&amp;VAR:QUERY=Q1NGX0xJQUJTX09USF9YREZEX1JFVihRVFIsMzg3MTcsMzg3MTcsRlEp&amp;WINDOW=FIRST_POPUP&amp;HEIGHT=45","0&amp;WIDTH=450&amp;START_MAXIMIZED=FALSE&amp;VAR:CALENDAR=US&amp;VAR:SYMBOL=011827&amp;VAR:INDEX=0"}</definedName>
    <definedName name="_42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2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2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2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2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2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2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2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2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2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3__FDSAUDITLINK__" hidden="1">{"fdsup://directions/FAT Viewer?action=UPDATE&amp;creator=factset&amp;DYN_ARGS=TRUE&amp;DOC_NAME=FAT:FQL_AUDITING_CLIENT_TEMPLATE.FAT&amp;display_string=Audit&amp;VAR:KEY=XGBUNMBMDM&amp;VAR:QUERY=Q1NGX0xJQUJTX09USF9YREZEX1JFVihRVFIsMzg3MTcsMzg3MTcsRlEp&amp;WINDOW=FIRST_POPUP&amp;HEIGHT=45","0&amp;WIDTH=450&amp;START_MAXIMIZED=FALSE&amp;VAR:CALENDAR=US&amp;VAR:SYMBOL=011827&amp;VAR:INDEX=0"}</definedName>
    <definedName name="_43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3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3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3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3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3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3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3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3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3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4__FDSAUDITLINK__" hidden="1">{"fdsup://directions/FAT Viewer?action=UPDATE&amp;creator=factset&amp;DYN_ARGS=TRUE&amp;DOC_NAME=FAT:FQL_AUDITING_CLIENT_TEMPLATE.FAT&amp;display_string=Audit&amp;VAR:KEY=DYVYXQBEFO&amp;VAR:QUERY=Q1NGX0xJQUJTX09USF9YREZEX1JFVihRVFIsMzg2MjUsMzg2MjUsRlEp&amp;WINDOW=FIRST_POPUP&amp;HEIGHT=45","0&amp;WIDTH=450&amp;START_MAXIMIZED=FALSE&amp;VAR:CALENDAR=US&amp;VAR:SYMBOL=011827&amp;VAR:INDEX=0"}</definedName>
    <definedName name="_44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4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4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4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4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4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4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4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4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4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5__FDSAUDITLINK__" hidden="1">{"fdsup://directions/FAT Viewer?action=UPDATE&amp;creator=factset&amp;DYN_ARGS=TRUE&amp;DOC_NAME=FAT:FQL_AUDITING_CLIENT_TEMPLATE.FAT&amp;display_string=Audit&amp;VAR:KEY=ZIRSNIFYNM&amp;VAR:QUERY=Q1NGX0xJQUJTX09USF9YREZEX1JFVihRVFIsMzg1MzMsMzg1MzMsRlEp&amp;WINDOW=FIRST_POPUP&amp;HEIGHT=45","0&amp;WIDTH=450&amp;START_MAXIMIZED=FALSE&amp;VAR:CALENDAR=US&amp;VAR:SYMBOL=011827&amp;VAR:INDEX=0"}</definedName>
    <definedName name="_45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5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5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5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5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5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5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5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5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5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6__FDSAUDITLINK__" hidden="1">{"fdsup://directions/FAT Viewer?action=UPDATE&amp;creator=factset&amp;DYN_ARGS=TRUE&amp;DOC_NAME=FAT:FQL_AUDITING_CLIENT_TEMPLATE.FAT&amp;display_string=Audit&amp;VAR:KEY=BINCVIFCHA&amp;VAR:QUERY=RkZfTElBQlNfT1RIKFFUUiwzODUzMywzODUzMyxGUSk=&amp;WINDOW=FIRST_POPUP&amp;HEIGHT=450&amp;WIDTH=450&amp;","START_MAXIMIZED=FALSE&amp;VAR:CALENDAR=US&amp;VAR:SYMBOL=011827&amp;VAR:INDEX=0"}</definedName>
    <definedName name="_46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6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6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6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6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6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6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6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6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6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7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7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7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7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7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7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7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7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7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7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8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8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8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8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8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8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8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8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8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8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9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9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9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9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9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9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9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9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9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9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4Q94">#REF!</definedName>
    <definedName name="_4Q95">#REF!</definedName>
    <definedName name="_5">#REF!</definedName>
    <definedName name="_5_.__SGA_gro">#REF!</definedName>
    <definedName name="_5__FDSAUDITLINK__" hidden="1">{"fdsup://directions/FAT Viewer?action=UPDATE&amp;creator=factset&amp;DYN_ARGS=TRUE&amp;DOC_NAME=FAT:FQL_AUDITING_CLIENT_TEMPLATE.FAT&amp;display_string=Audit&amp;VAR:KEY=DUPSRWTQHC&amp;VAR:QUERY=Q1NGX0xJQUJTX09USF9YREZEX1JFVihRVFIsNDE0NTUsNDE0NTUsRlEp&amp;WINDOW=FIRST_POPUP&amp;HEIGHT=45","0&amp;WIDTH=450&amp;START_MAXIMIZED=FALSE&amp;VAR:CALENDAR=US&amp;VAR:SYMBOL=011827&amp;VAR:INDEX=0"}</definedName>
    <definedName name="_5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0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0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0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0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0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0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0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0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0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0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1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1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1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1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1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1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1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1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1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1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2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2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2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2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2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2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2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2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2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2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3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3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3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3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3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3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3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3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3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3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4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4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4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4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4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4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4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4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4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4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5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5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5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5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5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5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5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5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5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5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6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6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6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6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6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6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6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6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6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6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7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7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7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7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7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7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7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7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7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7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8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8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8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8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8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8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8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8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8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8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9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9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9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9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9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9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9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9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9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59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#REF!</definedName>
    <definedName name="_6_.__Shares_repurchase_liabil">#REF!</definedName>
    <definedName name="_6_._0Gross_inc_gro">#REF!</definedName>
    <definedName name="_6__FDSAUDITLINK__" hidden="1">{"fdsup://directions/FAT Viewer?action=UPDATE&amp;creator=factset&amp;DYN_ARGS=TRUE&amp;DOC_NAME=FAT:FQL_AUDITING_CLIENT_TEMPLATE.FAT&amp;display_string=Audit&amp;VAR:KEY=DCJSBOXUBE&amp;VAR:QUERY=Q1NGX0xJQUJTX09USF9YREZEX1JFVihRVFIsNDEzNjQsNDEzNjQsRlEp&amp;WINDOW=FIRST_POPUP&amp;HEIGHT=45","0&amp;WIDTH=450&amp;START_MAXIMIZED=FALSE&amp;VAR:CALENDAR=US&amp;VAR:SYMBOL=011827&amp;VAR:INDEX=0"}</definedName>
    <definedName name="_6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0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0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0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0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0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0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0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0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0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0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1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1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1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1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1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1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1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1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1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1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2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2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2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2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2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2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2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2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2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2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3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3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3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3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3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3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3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3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3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3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4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4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4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4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4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4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4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4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4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4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5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5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5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5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5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5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5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5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5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5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6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6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6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6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6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6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6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6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6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6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7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7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7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7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7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7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7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7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7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7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8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8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8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8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8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8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8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8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8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8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9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9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9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9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9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9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9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9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9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9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6Table2_" hidden="1">#REF!</definedName>
    <definedName name="_7">#REF!</definedName>
    <definedName name="_7__FDSAUDITLINK__" hidden="1">{"fdsup://directions/FAT Viewer?action=UPDATE&amp;creator=factset&amp;DYN_ARGS=TRUE&amp;DOC_NAME=FAT:FQL_AUDITING_CLIENT_TEMPLATE.FAT&amp;display_string=Audit&amp;VAR:KEY=LIHKPQJANO&amp;VAR:QUERY=Q1NGX0xJQUJTX09USF9YREZEX1JFVihRVFIsNDEyNzQsNDEyNzQsRlEp&amp;WINDOW=FIRST_POPUP&amp;HEIGHT=45","0&amp;WIDTH=450&amp;START_MAXIMIZED=FALSE&amp;VAR:CALENDAR=US&amp;VAR:SYMBOL=011827&amp;VAR:INDEX=0"}</definedName>
    <definedName name="_7_0_Table2_" hidden="1">#REF!</definedName>
    <definedName name="_7_3__Income_before_ta">#REF!</definedName>
    <definedName name="_7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0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0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0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0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0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0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0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0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0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0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1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1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1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1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1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1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1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1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1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1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2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2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2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2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2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2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2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2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2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2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3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3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3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3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3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3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3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3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3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3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4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4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4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4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4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4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4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4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4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4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5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5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5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5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5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5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5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5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5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5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6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6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6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6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6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6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6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6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6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6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7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7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7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7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7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7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7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7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7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7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8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8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8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8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8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8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8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8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8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8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9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9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9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9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9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9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9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9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9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79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#REF!</definedName>
    <definedName name="_8_._0Restructuring_char">#REF!</definedName>
    <definedName name="_8__FDSAUDITLINK__" hidden="1">{"fdsup://directions/FAT Viewer?action=UPDATE&amp;creator=factset&amp;DYN_ARGS=TRUE&amp;DOC_NAME=FAT:FQL_AUDITING_CLIENT_TEMPLATE.FAT&amp;display_string=Audit&amp;VAR:KEY=LIHKPQJANO&amp;VAR:QUERY=Q1NGX0xJQUJTX09USF9YREZEX1JFVihRVFIsNDEyNzQsNDEyNzQsRlEp&amp;WINDOW=FIRST_POPUP&amp;HEIGHT=45","0&amp;WIDTH=450&amp;START_MAXIMIZED=FALSE&amp;VAR:CALENDAR=US&amp;VAR:SYMBOL=011827&amp;VAR:INDEX=0"}</definedName>
    <definedName name="_8_3__Increase_in_other_liabilit">#REF!</definedName>
    <definedName name="_8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0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0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0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0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0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0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0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0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0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0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1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1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1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1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1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1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1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1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1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1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2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2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2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2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2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2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2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2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2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2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3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3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3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3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3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3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3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3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3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3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4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4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4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4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4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4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4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4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4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4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5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5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5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5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5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5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5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5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5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5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6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6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6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6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6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6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6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6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6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6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7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7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7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7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7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7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7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7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7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7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8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8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8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8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8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8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8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8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8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8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9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9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9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9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9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9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9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9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9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9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8S" hidden="1">#REF!</definedName>
    <definedName name="_9">#REF!</definedName>
    <definedName name="_9__FDSAUDITLINK__" hidden="1">{"fdsup://directions/FAT Viewer?action=UPDATE&amp;creator=factset&amp;DYN_ARGS=TRUE&amp;DOC_NAME=FAT:FQL_AUDITING_CLIENT_TEMPLATE.FAT&amp;display_string=Audit&amp;VAR:KEY=ZWPMVSRYPE&amp;VAR:QUERY=Q1NGX0xJQUJTX09USF9YREZEX1JFVihRVFIsNDExODIsNDExODIsRlEp&amp;WINDOW=FIRST_POPUP&amp;HEIGHT=45","0&amp;WIDTH=450&amp;START_MAXIMIZED=FALSE&amp;VAR:CALENDAR=US&amp;VAR:SYMBOL=011827&amp;VAR:INDEX=0"}</definedName>
    <definedName name="_9_3__Other_Segment_Reven">#REF!</definedName>
    <definedName name="_9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0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0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0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0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0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0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0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0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0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0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1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1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1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1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1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1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1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1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1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1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2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2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2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2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2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2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2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2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2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2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3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3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3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3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3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3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3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3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3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3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4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4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4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4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4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4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4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4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4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4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5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5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5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5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5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5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5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5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5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5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6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6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6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6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6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6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6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6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6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6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7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7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7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7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7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7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7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7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7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7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8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8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8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8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8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8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8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8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8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8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90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91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92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93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94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95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96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97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98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999__FDSAUDITLINK__" hidden="1">{"fdsup://directions/FAT Viewer?action=UPDATE&amp;creator=factset&amp;DYN_ARGS=TRUE&amp;DOC_NAME=FAT:FQL_AUDITING_CLIENT_TEMPLATE.FAT&amp;display_string=Audit&amp;VAR:KEY=HODSZGTOXY&amp;VAR:QUERY=RkZfRU5UUlBSX1ZBTChRVFIsNDA2NzIsLCwsVVNEKQ==&amp;WINDOW=FIRST_POPUP&amp;HEIGHT=450&amp;WIDTH=450&amp;","START_MAXIMIZED=FALSE&amp;VAR:CALENDAR=US&amp;VAR:SYMBOL=CRM&amp;VAR:INDEX=0"}</definedName>
    <definedName name="_A">#REF!</definedName>
    <definedName name="_AVG1">#REF!</definedName>
    <definedName name="_AVG2">#REF!</definedName>
    <definedName name="_AVG3">#REF!</definedName>
    <definedName name="_AVG4">#REF!</definedName>
    <definedName name="_ba1" hidden="1">{"Fiesta Facer Page",#N/A,FALSE,"Q_C_S";"Fiesta Main Page",#N/A,FALSE,"V_L";"Fiesta 95BP Struct",#N/A,FALSE,"StructBP";"Fiesta Post 95BP Struct",#N/A,FALSE,"AdjStructBP"}</definedName>
    <definedName name="_BCF01">#REF!</definedName>
    <definedName name="_BCF02">#REF!</definedName>
    <definedName name="_BCF93">#REF!</definedName>
    <definedName name="_BCF94">#REF!</definedName>
    <definedName name="_BCF95">#REF!</definedName>
    <definedName name="_BCF97">#REF!</definedName>
    <definedName name="_BCF98">#REF!</definedName>
    <definedName name="_BCF99">#REF!</definedName>
    <definedName name="_bdm.0045703A849D4E7B8E96DBA65847AE18.edm" hidden="1">#REF!</definedName>
    <definedName name="_bdm.009F612338C6421CB9F0985EA02238D6.edm" hidden="1">#REF!</definedName>
    <definedName name="_bdm.00C4CB07758A4C39A7ACCEEA0617D1F2.edm" hidden="1">#REF!</definedName>
    <definedName name="_bdm.00EA9FE265374F7FADF0A476B08FDF69.edm" hidden="1">#REF!</definedName>
    <definedName name="_bdm.016067B5A0D343E88049A067BFB30C2E.edm" hidden="1">#REF!</definedName>
    <definedName name="_bdm.01BF314EDDC7465DB62CCC6605EFC757.edm" hidden="1">#REF!</definedName>
    <definedName name="_bdm.01EE1C0FCEC94A1EAF3648AF66482CC5.edm" hidden="1">#REF!</definedName>
    <definedName name="_bdm.01F8ACF70FE64806A7DB755F5CC4F72D.edm" hidden="1">#REF!</definedName>
    <definedName name="_bdm.024CC3D56B9241F5921CB571425C8AC0.edm" hidden="1">#REF!</definedName>
    <definedName name="_bdm.02CA1BCBA4DA49B18DADC7B36B88D7AB.edm" hidden="1">#REF!</definedName>
    <definedName name="_bdm.02DB7B1A5F54436AA4D3BA89C02E5A65.edm" hidden="1">#REF!</definedName>
    <definedName name="_bdm.04603D63488C4720B532D76E25257C4F.edm" hidden="1">#REF!</definedName>
    <definedName name="_bdm.04A6BC39597C42EC8381AB863D674185.edm" hidden="1">#REF!</definedName>
    <definedName name="_bdm.04DF5C48C86D4796A83DDFD6B1F448E6.edm" hidden="1">#REF!</definedName>
    <definedName name="_bdm.050D39CD650D4F2095D8D24650D7326B.edm" hidden="1">#REF!</definedName>
    <definedName name="_bdm.0549E41B538E4A3783CD84C15F089D8A.edm" hidden="1">#REF!</definedName>
    <definedName name="_bdm.0628667EB2ED4298B5CF109CAB16697D.edm" hidden="1">#REF!</definedName>
    <definedName name="_bdm.076DCEC07A54402B8A57A8FDD03F7069.edm" hidden="1">#REF!</definedName>
    <definedName name="_bdm.07B018788D3340F78FBCCD617550A8AB.edm" hidden="1">#REF!</definedName>
    <definedName name="_bdm.07CED8D4EDF14C0D93018703E893E4C5.edm" hidden="1">#REF!</definedName>
    <definedName name="_bdm.07EA8AE804E544BA9A3EBEDE3510AFC8.edm" hidden="1">#REF!</definedName>
    <definedName name="_bdm.086CC2D6E51640A181BE78D67662B0BB.edm" hidden="1">#REF!</definedName>
    <definedName name="_bdm.09A8B9B63AF0445EAD51657B2E8967EB.edm" hidden="1">#REF!</definedName>
    <definedName name="_bdm.0A9CCDB3089D466FA6C3411ADC7BB651.edm" hidden="1">#REF!</definedName>
    <definedName name="_bdm.0AB3463C9DEC4C6EB2B67FEC6903AB18.edm" hidden="1">#REF!</definedName>
    <definedName name="_bdm.0AB559577E75467EBCBD6D2DFC4152B3.edm" hidden="1">#REF!</definedName>
    <definedName name="_bdm.0B009AF853E14B5DB48A0FE0CC5BA7EF.edm" hidden="1">#REF!</definedName>
    <definedName name="_bdm.0B5F2AB4A44F4FDC86A12C9D502958F9.edm" hidden="1">#REF!</definedName>
    <definedName name="_bdm.0BA2295F42FA403ABDE0B2FDB953DFBE.edm" hidden="1">#REF!</definedName>
    <definedName name="_bdm.0C31A6DBDD5546E39DB9C6B51746E9F0.edm" hidden="1">#REF!</definedName>
    <definedName name="_bdm.0C47162A1C1245C79B9CBB9F12B7B852.edm" hidden="1">#REF!</definedName>
    <definedName name="_bdm.0C937722144942F4B20F37BD877D5736.edm" hidden="1">#REF!</definedName>
    <definedName name="_bdm.0CDE6C83AD0A41EA9CA66EB8625373B5.edm" hidden="1">#REF!</definedName>
    <definedName name="_bdm.0D5FB56A937C4834BDF7F8B980719572.edm" hidden="1">#REF!</definedName>
    <definedName name="_bdm.0E7B0BA82DBD4D779AB31857BF5D68F9.edm" hidden="1">#REF!</definedName>
    <definedName name="_bdm.0EBAD30AE71F43F3B2CAB2DB309166C1.edm" hidden="1">#REF!</definedName>
    <definedName name="_bdm.0F815BB5969A4880B7E47A12421FE745.edm" hidden="1">#REF!</definedName>
    <definedName name="_bdm.0F84EF05DC1948189FEAA15291988D23.edm" hidden="1">#REF!</definedName>
    <definedName name="_bdm.0FB4F2C74A53438F92A09C8B8BD2EE91.edm" hidden="1">#REF!</definedName>
    <definedName name="_bdm.0FD097CAF1C74B7A96D14DA09014FFA3.edm" hidden="1">#REF!</definedName>
    <definedName name="_bdm.1141A21160FD4A809B16CA0B80D4D9F2.edm" hidden="1">#REF!</definedName>
    <definedName name="_bdm.127597C7B16C4E128188D188541B96D3.edm" hidden="1">#REF!</definedName>
    <definedName name="_bdm.12C33EF20CBA4B61BE87161172E8C824.edm" hidden="1">#REF!</definedName>
    <definedName name="_bdm.12CFE14EB4094A2E9907CD07FE35AA62.edm" hidden="1">#REF!</definedName>
    <definedName name="_bdm.139129B45D6E425CA71CC0B03D0675CA.edm" hidden="1">#REF!</definedName>
    <definedName name="_bdm.13B5360458C14F7DAD86F856BEF124CB.edm" hidden="1">#REF!</definedName>
    <definedName name="_bdm.13D2AA2E5E58406B9F17C52CC2564D1C.edm" hidden="1">#REF!</definedName>
    <definedName name="_bdm.1424CFDC331E4DE7B3D5BA4BA52E14F8.edm" hidden="1">#REF!</definedName>
    <definedName name="_bdm.1498C46CC4A642AA9690DAA414332F1B.edm" hidden="1">#REF!</definedName>
    <definedName name="_bdm.155DFB8C9DF24010ACE4779560CBEDBC.edm" hidden="1">#REF!</definedName>
    <definedName name="_bdm.159183028E3C4855AB3128750F37B142.edm" hidden="1">#REF!</definedName>
    <definedName name="_bdm.1591F5F492BD4F9EAD584F8642C20D62.edm" hidden="1">#REF!</definedName>
    <definedName name="_bdm.159F1601D1A0485EAAA436F743117DB6.edm" hidden="1">#REF!</definedName>
    <definedName name="_bdm.15DB5FBCC9F3432EB2E1AD13457212A9.edm" hidden="1">#REF!</definedName>
    <definedName name="_bdm.177CF7581F944302AEB181FD6B171AF4.edm" hidden="1">#REF!</definedName>
    <definedName name="_bdm.17A2632F39F546CAA70219D66FBCA739.edm" hidden="1">#REF!</definedName>
    <definedName name="_bdm.17FF8A7B0C6640A683DACAF7201C1596.edm" hidden="1">#REF!</definedName>
    <definedName name="_bdm.1800CE41A8BD4DFAA7D022E23EBDF312.edm" hidden="1">#REF!</definedName>
    <definedName name="_bdm.181CD583247948EA8050CC4FAE517FE8.edm" hidden="1">#REF!</definedName>
    <definedName name="_bdm.183A9CBFC36F47368F6A5AC808DFCED0.edm" hidden="1">#REF!</definedName>
    <definedName name="_bdm.18BCAD6D6EE3448896ADD2677FC88F27.edm" hidden="1">#REF!</definedName>
    <definedName name="_bdm.18FCFAA2098F41B5B5031D4F432EC9F8.edm" hidden="1">#REF!</definedName>
    <definedName name="_bdm.1926D396D9254E36816A290AF8B86E1D.edm" hidden="1">#REF!</definedName>
    <definedName name="_bdm.19E8237461D54D3799BC5AAC3952B3BB.edm" hidden="1">#REF!</definedName>
    <definedName name="_bdm.1A535D1F463B4003A7E2C5B5B4F114ED.edm" hidden="1">#REF!</definedName>
    <definedName name="_bdm.1A58EC49476D456298B2B5434D89D486.edm" hidden="1">#REF!</definedName>
    <definedName name="_bdm.1AB7EC42E57C4177BED3363B5A649936.edm" hidden="1">#REF!</definedName>
    <definedName name="_bdm.1AD835C3C1AE46E590031FFF31E421BC.edm" hidden="1">#REF!</definedName>
    <definedName name="_bdm.1BA37660183D4E78BDC30EC0A110CCF3.edm" hidden="1">#REF!</definedName>
    <definedName name="_bdm.1C3D263D3701454BAEBCD60DDF242FF4.edm" hidden="1">#REF!</definedName>
    <definedName name="_bdm.1CB4BBC736504EFCA3357B8DE17EE39E.edm" hidden="1">#REF!</definedName>
    <definedName name="_bdm.1CD76D69AB2A4BC7957A787998125A2E.edm" hidden="1">#REF!</definedName>
    <definedName name="_bdm.1CF4CBE457BC4BF4BAFF570BE836AADF.edm" hidden="1">#REF!</definedName>
    <definedName name="_bdm.1D84BE185F944B79BD1FD1AD12F985ED.edm" hidden="1">#REF!</definedName>
    <definedName name="_bdm.1E414AC48FBB4177AA8934B6D59C5926.edm" hidden="1">#REF!</definedName>
    <definedName name="_bdm.1E4F850BF5C1498BA4F72B7D60AB2FC8.edm" hidden="1">#REF!</definedName>
    <definedName name="_bdm.1F171946C1C140A78F8CFB9F4C2EDD1B.edm" hidden="1">#REF!</definedName>
    <definedName name="_bdm.1F7CBCC860F8452D881081039A6166F0.edm" hidden="1">#REF!</definedName>
    <definedName name="_bdm.1FE94648A34447ED862EBE34E31E2F1C.edm" hidden="1">#REF!</definedName>
    <definedName name="_bdm.210778AED8C04655B6FB1A8A07448227.edm" hidden="1">#REF!</definedName>
    <definedName name="_bdm.222D1DB8F5324D14B5D68DD463A94DBC.edm" hidden="1">#REF!</definedName>
    <definedName name="_bdm.23054BFD592E4D8199AE8344D61ABB26.edm" hidden="1">#REF!</definedName>
    <definedName name="_bdm.230E4E0129F54FA9B6859F9ACA9C7BF1.edm" hidden="1">#REF!</definedName>
    <definedName name="_bdm.23514B0115D74A7AA1AFF69F85F85966.edm" hidden="1">#REF!</definedName>
    <definedName name="_bdm.2354CC6B38534994A45AB2E93CF4D311.edm" hidden="1">#REF!</definedName>
    <definedName name="_bdm.23D54779A76846538DBCD2806F231C04.edm" hidden="1">#REF!</definedName>
    <definedName name="_bdm.24E7B17FBEC046EE8B3D1D6B0130EA44.edm" hidden="1">#REF!</definedName>
    <definedName name="_bdm.24FD70979A1A44DC864C5DD9CB98490F.edm" hidden="1">#REF!</definedName>
    <definedName name="_bdm.25995421C8C64195AFEB750F4B9AF44D.edm" hidden="1">#REF!</definedName>
    <definedName name="_bdm.25E58104576C425195928A41DDC35156.edm" hidden="1">#REF!</definedName>
    <definedName name="_bdm.2647CDBD23034C82A12BCAC42C08F718.edm" hidden="1">#REF!</definedName>
    <definedName name="_bdm.266DBEC7B525428891D26B44D838BD64.edm" hidden="1">#REF!</definedName>
    <definedName name="_bdm.2832315948214FAFA4B44B43C8B5958D.edm" hidden="1">#REF!</definedName>
    <definedName name="_bdm.28ED3F2376854C3BA2A97D8A7D46963E.edm" hidden="1">#REF!</definedName>
    <definedName name="_bdm.2A10043F760B4BDFB6F9D8DB5014AD69.edm" hidden="1">#REF!</definedName>
    <definedName name="_bdm.2AA4A6CE53CE4A6389708CE6CF24B269.edm" hidden="1">#REF!</definedName>
    <definedName name="_bdm.2B66B92330624B0E891715BA3CE56474.edm" hidden="1">#REF!</definedName>
    <definedName name="_bdm.2B9A1BCACC4B455CBFE2F0A42A036B34.edm" hidden="1">#REF!</definedName>
    <definedName name="_bdm.2BB64908E0E64C33A39CF5FC5DCE90E7.edm" hidden="1">#REF!</definedName>
    <definedName name="_bdm.2C2782897F5E4225959B6124126929DA.edm" hidden="1">#REF!</definedName>
    <definedName name="_bdm.2C88D2AF44D64DE9B6BEEB71FA21C4BC.edm" hidden="1">#REF!</definedName>
    <definedName name="_bdm.2DA8446525E947529E61002D5AF3EA8E.edm" hidden="1">#REF!</definedName>
    <definedName name="_bdm.2F90C72807A94C4CB04FF7513C265A99.edm" hidden="1">#REF!</definedName>
    <definedName name="_bdm.308A01C36D764A9AB955832DA14F34BD.edm" hidden="1">#REF!</definedName>
    <definedName name="_bdm.30AE078D04674B0581A83DC0BB71CAE9.edm" hidden="1">#REF!</definedName>
    <definedName name="_bdm.30F1FD4B749A4B20A23C73CE2CBEAAB1.edm" hidden="1">#REF!</definedName>
    <definedName name="_bdm.3224843B2DB947C29B1CA3569CED759A.edm" hidden="1">#REF!</definedName>
    <definedName name="_bdm.322F90FB60E946DC8749B20185D1077C.edm" hidden="1">#REF!</definedName>
    <definedName name="_bdm.3240847B46A0424DB0D7EA180657577E.edm" hidden="1">#REF!</definedName>
    <definedName name="_bdm.327E97B763434A7CA9766B5A07C55429.edm" hidden="1">#REF!</definedName>
    <definedName name="_bdm.32B717D79B9D474E9E29EA815ADD1C3C.edm" hidden="1">#REF!</definedName>
    <definedName name="_bdm.33E0878667CA461E8FA6686EC424067E.edm" hidden="1">#REF!</definedName>
    <definedName name="_bdm.342C1C5776014FE786BDAE0BDBF79EFC.edm" hidden="1">#REF!</definedName>
    <definedName name="_bdm.349814FDF2CE4DA0B3E85996C27BDBD3.edm" hidden="1">#REF!</definedName>
    <definedName name="_bdm.3547428497D14FA1AD60F53C2C251BB0.edm" hidden="1">#REF!</definedName>
    <definedName name="_bdm.36E86E28E7374080AA1425E16770888E.edm" hidden="1">#REF!</definedName>
    <definedName name="_bdm.36F8D91595D9493384BF1D0EFA038DDC.edm" hidden="1">#REF!</definedName>
    <definedName name="_bdm.373B68D0FA5E44EAB1BEAD175752770C.edm" hidden="1">#REF!</definedName>
    <definedName name="_bdm.37E41DFB24AB4090A593ECCC80B23EFD.edm" hidden="1">#REF!</definedName>
    <definedName name="_bdm.384B8FBD15E54F75A0244B384BE81615.edm" hidden="1">#REF!</definedName>
    <definedName name="_bdm.38E29B4262874490AA5C485FB1EAAA56.edm" hidden="1">#REF!</definedName>
    <definedName name="_bdm.3915183E170549218AC805289BBD3F2E.edm" hidden="1">#REF!</definedName>
    <definedName name="_bdm.3928013B80804DEDB7560A9A56A3A4A1.edm" hidden="1">#REF!</definedName>
    <definedName name="_bdm.3A05B2E64AE64E188C6D7168BB563BA4.edm" hidden="1">#REF!</definedName>
    <definedName name="_bdm.3A4E1AD78EDF41C69160A2F49FB15BD4.edm" hidden="1">#REF!</definedName>
    <definedName name="_bdm.3AC38ACF5B204FF38F059C8D8C73A0AD.edm" hidden="1">#REF!</definedName>
    <definedName name="_bdm.3AEDF1B82D3D4F989AD362AE9AAD4051.edm" hidden="1">#REF!</definedName>
    <definedName name="_bdm.3B5D055885834A5D9C5E5BC65CAE38B6.edm" hidden="1">#REF!</definedName>
    <definedName name="_bdm.3BC30F625DE9436B84ED5D1428FAF19B.edm" hidden="1">#REF!</definedName>
    <definedName name="_bdm.3BDED227603E40FBA70238A95D2383C4.edm" hidden="1">#REF!</definedName>
    <definedName name="_bdm.3BF391ABC48A4BA4AE8D7EB5C8E03C5F.edm" hidden="1">#REF!</definedName>
    <definedName name="_bdm.3D25E3CD6F384EC3BC998E28BA0CEEBD.edm" hidden="1">#REF!</definedName>
    <definedName name="_bdm.3D59043CE6AA45E6B454B6883BDAC801.edm" hidden="1">#REF!</definedName>
    <definedName name="_bdm.3D8A7B67AA6A4020BB16B2C29E6700ED.edm" hidden="1">#REF!</definedName>
    <definedName name="_bdm.3DDFD5B527EC457C97E001D4BDB4B3BA.edm" hidden="1">#REF!</definedName>
    <definedName name="_bdm.3E7D610016934EB0AD983210AE3B2F33.edm" hidden="1">#REF!</definedName>
    <definedName name="_bdm.3EFB11F9770B418998428D5B57DBFD9C.edm" hidden="1">#REF!</definedName>
    <definedName name="_bdm.3FB1AB1FDD904B4194FFF3367EEE7F68.edm" hidden="1">#REF!</definedName>
    <definedName name="_bdm.3FC2CB854F0940C488A72B0D0C9EDCD8.edm" hidden="1">#REF!</definedName>
    <definedName name="_bdm.400015F9721047F2AE12F65177C08B38.edm" hidden="1">#REF!</definedName>
    <definedName name="_bdm.40A64DE0B42549FF924FE067349135EE.edm" hidden="1">#REF!</definedName>
    <definedName name="_bdm.40B3118929DC458A81A7D63218BFA581.edm" hidden="1">#REF!</definedName>
    <definedName name="_bdm.420FD3B781FA4A769285077204F37614.edm" hidden="1">#REF!</definedName>
    <definedName name="_bdm.42EF717EBFDD4AFCA45B926F7C85B77D.edm" hidden="1">#REF!</definedName>
    <definedName name="_bdm.4355FC6A61C841C5A2E71543A5C4069E.edm" hidden="1">#REF!</definedName>
    <definedName name="_bdm.43F085A6EA624FD4B3E52428F5FC608D.edm" hidden="1">#REF!</definedName>
    <definedName name="_bdm.443EB99F8E1740488FCD345E93DA89D0.edm" hidden="1">#REF!</definedName>
    <definedName name="_bdm.44DD0153A88C408FA48CF04891F2B44E.edm" hidden="1">#REF!</definedName>
    <definedName name="_bdm.45125ADE8C604160A78F43CA0D785EC8.edm" hidden="1">#REF!</definedName>
    <definedName name="_bdm.451F40A3B11446819DCB16D38F03D290.edm" hidden="1">#REF!</definedName>
    <definedName name="_bdm.4547F59BF75E48B886B7D89C9119E8B6.edm" hidden="1">#REF!</definedName>
    <definedName name="_bdm.46024078AA11496284224DD9AE7ECB65.edm" hidden="1">#REF!</definedName>
    <definedName name="_bdm.4621447B8BA04B92BBAA21C1CCF00724.edm" hidden="1">#REF!</definedName>
    <definedName name="_bdm.46E8E3C6D7444D449CB6A13CB2E3B88D.edm" hidden="1">#REF!</definedName>
    <definedName name="_bdm.4717F292594E48579791330AD61A7C25.edm" hidden="1">#REF!</definedName>
    <definedName name="_bdm.47FBED72B0404173AA5143173CFB2FC3.edm" hidden="1">#REF!</definedName>
    <definedName name="_bdm.4817864E92F34A3E9EEE28F834CA673B.edm" hidden="1">#REF!</definedName>
    <definedName name="_bdm.4853ECBCB738496C9591520DF2C975CB.edm" hidden="1">#REF!</definedName>
    <definedName name="_bdm.487937B6D81B4374A4C9A39DCC961BFF.edm" hidden="1">#REF!</definedName>
    <definedName name="_bdm.490065BCB111444C9366F561E79EBFAE.edm" hidden="1">#REF!</definedName>
    <definedName name="_bdm.4954D8CF31A5455BA8AC00EDF144A08B.edm" hidden="1">#REF!</definedName>
    <definedName name="_bdm.49D2498E278443F08F3F091B9E819D6E.edm" hidden="1">#REF!</definedName>
    <definedName name="_bdm.4A2BEABC610042EA9BCBB7D317D2B5A9.edm" hidden="1">#REF!</definedName>
    <definedName name="_bdm.4A2DC4D2622C47F1A0D530A96F83F78C.edm" hidden="1">#REF!</definedName>
    <definedName name="_bdm.4A372BBDFBC741F5840E3CB6D966EE21.edm" hidden="1">#REF!</definedName>
    <definedName name="_bdm.4A4DE3C306344213A3767A5E614411F5.edm" hidden="1">#REF!</definedName>
    <definedName name="_bdm.4A9675D85BFB498F8C650CED9FA934FB.edm" hidden="1">#REF!</definedName>
    <definedName name="_bdm.4B5B755776E3432DA3AC966CC814C9ED.edm" hidden="1">#REF!</definedName>
    <definedName name="_bdm.4C65B7E85CF341F7BCB049B7193789F9.edm" hidden="1">#REF!</definedName>
    <definedName name="_bdm.4C74C1C420864AF8B2CB7A2EDFE9871F.edm" hidden="1">#REF!</definedName>
    <definedName name="_bdm.4CA308CB86DF44BF93565919E5646C95.edm" hidden="1">#REF!</definedName>
    <definedName name="_bdm.4D6CDC9843DC42BDAE6441EF89DE1EC1.edm" hidden="1">#REF!</definedName>
    <definedName name="_bdm.4D91A6D4CDD844F0BA7BC8AF3150A8D1.edm" hidden="1">#REF!</definedName>
    <definedName name="_bdm.4E0DE1ED78714A58BCFDE227A17F3B5E.edm" hidden="1">#REF!</definedName>
    <definedName name="_bdm.4E19C436B77F4A71B77C0F260A19F65F.edm" hidden="1">#REF!</definedName>
    <definedName name="_bdm.4E3D13493FE34E3B95B0F78B8C24A74B.edm" hidden="1">#REF!</definedName>
    <definedName name="_bdm.4EE0023C45624B809F27DE95A0451BFE.edm" hidden="1">#REF!</definedName>
    <definedName name="_bdm.4F40B2E492364306B7EED0C6E2B213ED.edm" hidden="1">#REF!</definedName>
    <definedName name="_bdm.4F5244A7BDC944EE9683A3E1723E61CB.edm" hidden="1">#REF!</definedName>
    <definedName name="_bdm.4F9459B2F0A949C287E076E6D7D07208.edm" hidden="1">#REF!</definedName>
    <definedName name="_bdm.4F989F7262A044AA8AB2BAD3CD9A9ED1.edm" hidden="1">#REF!</definedName>
    <definedName name="_bdm.4FBD820C43A049C19075F17FE41560C4.edm" hidden="1">#REF!</definedName>
    <definedName name="_bdm.4FFE6A0742DB4424A33E0185626714F3.edm" hidden="1">#REF!</definedName>
    <definedName name="_bdm.5032DC865D9542D6926CF48D8D9D337E.edm" hidden="1">#REF!</definedName>
    <definedName name="_bdm.50340A0C182E4B8CB7721846E5D7B62B.edm" hidden="1">#REF!</definedName>
    <definedName name="_bdm.513B812094A54B1693CA2569D0B4A670.edm" hidden="1">#REF!</definedName>
    <definedName name="_bdm.51AAA782D7BF4C70B1D727BE6AF45E34.edm" hidden="1">#REF!</definedName>
    <definedName name="_bdm.51C49B1DCEA54F4E8C8C45A46CD84BB6.edm" hidden="1">#REF!</definedName>
    <definedName name="_bdm.51C8FF6F85A642638C872254B640EA7E.edm" hidden="1">#REF!</definedName>
    <definedName name="_bdm.51F97233677E47E88A1876DEEB49E8CD.edm" hidden="1">#REF!</definedName>
    <definedName name="_bdm.526832CA792A4EC58A8FC5F526EE8C5A.edm" hidden="1">#REF!</definedName>
    <definedName name="_bdm.536D62FAC2754D1E80F04D6DDB660234.edm" hidden="1">#REF!</definedName>
    <definedName name="_bdm.53ABEB098509414D9A2D374D21B46CC0.edm" hidden="1">#REF!</definedName>
    <definedName name="_bdm.53ED9A929D6B4B979E3204A3DA728009.edm" hidden="1">#REF!</definedName>
    <definedName name="_bdm.54647F5039404506A8A35C26B33490FD.edm" hidden="1">#REF!</definedName>
    <definedName name="_bdm.55217AE57C414A9283A60DB00705E763.edm" hidden="1">#REF!</definedName>
    <definedName name="_bdm.5553D21905354ADE80C0587C386F9417.edm" hidden="1">#REF!</definedName>
    <definedName name="_bdm.563120FE94DB4F12941048DB2CE14E74.edm" hidden="1">#REF!</definedName>
    <definedName name="_bdm.564D61ADD4EB46AFB386264FF523513A.edm" hidden="1">#REF!</definedName>
    <definedName name="_bdm.56ADB69FD94648B6800FEAED222794A9.edm" hidden="1">#REF!</definedName>
    <definedName name="_bdm.56ED3F3D9568451E91522A15D31C251D.edm" hidden="1">#REF!</definedName>
    <definedName name="_bdm.57297C12ED7648AF8E7537291165429A.edm" hidden="1">#REF!</definedName>
    <definedName name="_bdm.5739849008DC461CA9D7FDD06F449217.edm" hidden="1">#REF!</definedName>
    <definedName name="_bdm.5744ACAC2A4E4BE48A653DE86F76458F.edm" hidden="1">#REF!</definedName>
    <definedName name="_bdm.57639A42E5214E93AB908C407A7CE6D3.edm" hidden="1">#REF!</definedName>
    <definedName name="_bdm.579C6656BEBC436B87B4B19BFAEF9482.edm" hidden="1">#REF!</definedName>
    <definedName name="_bdm.58380576579645B9A0618223376C1611.edm" hidden="1">#REF!</definedName>
    <definedName name="_bdm.58944251545347C4B858879B85BB4966.edm" hidden="1">#REF!</definedName>
    <definedName name="_bdm.597B8A62C59C436DB0B22B3E8A1414CF.edm" hidden="1">#REF!</definedName>
    <definedName name="_bdm.599E7C5BDD074F19BC26D8A8916F174D.edm" hidden="1">#REF!</definedName>
    <definedName name="_bdm.5A689CD58834463E9B78414DA15D2FBE.edm" hidden="1">#REF!</definedName>
    <definedName name="_bdm.5B58BC9350434C99BF34EEC082329994.edm" hidden="1">#REF!</definedName>
    <definedName name="_bdm.5B683CA28B55411CB1DAB44C67BD9840.edm" hidden="1">#REF!</definedName>
    <definedName name="_bdm.5CCC66E179464DE3987505326C8D881C.edm" hidden="1">#REF!</definedName>
    <definedName name="_bdm.5D0FA05E077642F18B426896232E9A66.edm" hidden="1">#REF!</definedName>
    <definedName name="_bdm.5D15C284683C41E4AEB0736580EE0905.edm" hidden="1">#REF!</definedName>
    <definedName name="_bdm.5D2D97F01B424179916778770F007113.edm" hidden="1">#REF!</definedName>
    <definedName name="_bdm.5D43C08E944941F7B68B962F5C88684F.edm" hidden="1">#REF!</definedName>
    <definedName name="_bdm.5E20453B27D9452EAD810B7AE99110C7.edm" hidden="1">#REF!</definedName>
    <definedName name="_bdm.5F8BC73E66B94098901CEF1A30DD00F1.edm" hidden="1">#REF!</definedName>
    <definedName name="_bdm.5FA0FD5AAA6F477D8DFFF05231B77C8A.edm" hidden="1">#REF!</definedName>
    <definedName name="_bdm.5FAA0A231E4148E786C921715EFF069A.edm" hidden="1">#REF!</definedName>
    <definedName name="_bdm.5FCFA0E5AFCE42E6AB1142A4FE0F8318.edm" hidden="1">#REF!</definedName>
    <definedName name="_bdm.5FE657411D9A43D4B3F86C23EAB91D4B.edm" hidden="1">#REF!</definedName>
    <definedName name="_bdm.607844024ECD4A758B546863D50AC585.edm" hidden="1">#REF!</definedName>
    <definedName name="_bdm.616CA0A0A1AA4F47AADF6817CB77ECDE.edm" hidden="1">#REF!</definedName>
    <definedName name="_bdm.61C72F8D2D6A43759792D29972DBC988.edm" hidden="1">#REF!</definedName>
    <definedName name="_bdm.61FE2C6AB23B4B529AD4DAF7FF1B6D29.edm" hidden="1">#REF!</definedName>
    <definedName name="_bdm.6264DE04280F4E86AA300997C9097FB6.edm" hidden="1">#REF!</definedName>
    <definedName name="_bdm.62C5EC6EB9354C7189B7E120A3296DE0.edm" hidden="1">#REF!</definedName>
    <definedName name="_bdm.6355F4AD5D59479DBAA7F46F10C4BBEC.edm" hidden="1">#REF!</definedName>
    <definedName name="_bdm.64D33AFF4D874442A512A49F8B6CD601.edm" hidden="1">#REF!</definedName>
    <definedName name="_bdm.6645BF76F1B04E658F2E9C65A35B950F.edm" hidden="1">#REF!</definedName>
    <definedName name="_bdm.6721E852E3C74665A6FFAE417AD082DB.edm" hidden="1">#REF!</definedName>
    <definedName name="_bdm.681E6660B24347FC8CBFA2F670BBFEA3.edm" hidden="1">#REF!</definedName>
    <definedName name="_bdm.6863D7AB1E79441FBC7DCF312159FFA4.edm" hidden="1">#REF!</definedName>
    <definedName name="_bdm.68B9EAD3EA034215A630DD060A412A91.edm" hidden="1">#REF!</definedName>
    <definedName name="_bdm.69336E10A0D04BAC9B1373962AED5834.edm" hidden="1">#REF!</definedName>
    <definedName name="_bdm.6944AC90E92B450F8469D61697C65F77.edm" hidden="1">#REF!</definedName>
    <definedName name="_bdm.69773333326B41299CC44E46780AE889.edm" hidden="1">#REF!</definedName>
    <definedName name="_bdm.69C2F190C3234C6D903E86CD3D38695A.edm" hidden="1">#REF!</definedName>
    <definedName name="_bdm.69D7F601DB584FE9B90F73F5219ED57B.edm" hidden="1">#REF!</definedName>
    <definedName name="_bdm.6A58A84228C842A1B1CBFBC5B2903E0D.edm" hidden="1">#REF!</definedName>
    <definedName name="_bdm.6ADC3D4104A14732A78A931D543C437D.edm" hidden="1">#REF!</definedName>
    <definedName name="_bdm.6B0DFA62A903467BBE7D2895012B591C.edm" hidden="1">#REF!</definedName>
    <definedName name="_bdm.6B17828FF4064892A41E6F744A722B2A.edm" hidden="1">#REF!</definedName>
    <definedName name="_bdm.6B718A1349FB44A486CE676B775B87A3.edm" hidden="1">#REF!</definedName>
    <definedName name="_bdm.6B7E66260603404ABC69B17AF96E2E90.edm" hidden="1">#REF!</definedName>
    <definedName name="_bdm.6BC6F591ECA24C8AA448473117297F54.edm" hidden="1">#REF!</definedName>
    <definedName name="_bdm.6C3132C4E18240B19A2542E06B6496E8.edm" hidden="1">#REF!</definedName>
    <definedName name="_bdm.6CAAB48CD35844EB8CBB93D00A544496.edm" hidden="1">#REF!</definedName>
    <definedName name="_bdm.6CC9729E156F40BD82968F913F751A85.edm" hidden="1">#REF!</definedName>
    <definedName name="_bdm.6CD093F4CBA243B48A9563F796D43133.edm" hidden="1">#REF!</definedName>
    <definedName name="_bdm.6D058B5BF25B4B09960184A53633A69C.edm" hidden="1">#REF!</definedName>
    <definedName name="_bdm.6D5CE5C0BE084860A1CF4CC485EAAE77.edm" hidden="1">#REF!</definedName>
    <definedName name="_bdm.6D9218163518441D956E2B9368E83959.edm" hidden="1">#REF!</definedName>
    <definedName name="_bdm.6E02F9E67B5E40BF826EF184BE68C91E.edm" hidden="1">#REF!</definedName>
    <definedName name="_bdm.6E6AA6F63F9347E3ADDA882DCF0F6D41.edm" hidden="1">#REF!</definedName>
    <definedName name="_bdm.6E89FD0E66C642668854CDF4A4879F23.edm" hidden="1">#REF!</definedName>
    <definedName name="_bdm.6ECD9F9454B44CAE81BECABEBCD7B82D.edm" hidden="1">#REF!</definedName>
    <definedName name="_bdm.6F320EA772D04DAA87DDC7659E452C4B.edm" hidden="1">#REF!</definedName>
    <definedName name="_bdm.6F5C727D79D0426889397735F2CBEEFC.edm" hidden="1">#REF!</definedName>
    <definedName name="_bdm.6F98351EE5ED41DABA4EB156D5BB5568.edm" hidden="1">#REF!</definedName>
    <definedName name="_bdm.6FE7302767814F3E88E1AD879F31EFB4.edm" hidden="1">#REF!</definedName>
    <definedName name="_bdm.711F1ABF4A6742AFAFB498F4B71CF127.edm" hidden="1">#REF!</definedName>
    <definedName name="_bdm.71247A5EA3CD43B6B659B460E508B091.edm" hidden="1">#REF!</definedName>
    <definedName name="_bdm.712A884292134D659C40DFD7D96DE752.edm" hidden="1">#REF!</definedName>
    <definedName name="_bdm.7147BA72E4BF4376BEC46FBBC9F3455A.edm" hidden="1">#REF!</definedName>
    <definedName name="_bdm.717CC9EF8DAA4C68ADFDF4ACFFC6890C.edm" hidden="1">#REF!</definedName>
    <definedName name="_bdm.71DA04D478564FE5A75B0B0422CD42E6.edm" hidden="1">#REF!</definedName>
    <definedName name="_bdm.72223449487D40BF9FC2DC8C2226925A.edm" hidden="1">#REF!</definedName>
    <definedName name="_bdm.722F7AFE746A4B0092ED7C687424A794.edm" hidden="1">#REF!</definedName>
    <definedName name="_bdm.72425D54BA5349BFA39B7E5645B21688.edm" hidden="1">#REF!</definedName>
    <definedName name="_bdm.7247EC9DA3D2447B85B2E2ACFD5AB0D3.edm" hidden="1">#REF!</definedName>
    <definedName name="_bdm.745F7A8B02604A319FA5AEE30018DD2F.edm" hidden="1">#REF!</definedName>
    <definedName name="_bdm.746B4FA6496C42A2A8DE4A4B89294681.edm" hidden="1">#REF!</definedName>
    <definedName name="_bdm.7496A48AF1AD49E0A2B3FE894BC2DC55.edm" hidden="1">#REF!</definedName>
    <definedName name="_bdm.75DD41C7B4AC4E80950F7F5AC1D7444B.edm" hidden="1">#REF!</definedName>
    <definedName name="_bdm.75E2753A7EDF4C5DAFE296F76F672D71.edm" hidden="1">#REF!</definedName>
    <definedName name="_bdm.7615C85102A94076966AFFA295B92C36.edm" hidden="1">#REF!</definedName>
    <definedName name="_bdm.76699B57B4B5414E9EDF117C5A44311D.edm" hidden="1">#REF!</definedName>
    <definedName name="_bdm.76BCDB3D5C604E60881156D5F7255FB6.edm" hidden="1">#REF!</definedName>
    <definedName name="_bdm.76F4B60BD804409FA4B66A3F8EEB5E60.edm" hidden="1">#REF!</definedName>
    <definedName name="_bdm.780590C9C9114ACB8E15DEDA1338A93C.edm" hidden="1">#REF!</definedName>
    <definedName name="_bdm.785ADBCD0250471A8CCFDD8DC950A6E7.edm" hidden="1">#REF!</definedName>
    <definedName name="_bdm.7894D986F4334D88869E48FBF72F0ED8.edm" hidden="1">#REF!</definedName>
    <definedName name="_bdm.78CE875D6E2D4C0184AF080DB0767735.edm" hidden="1">#REF!</definedName>
    <definedName name="_bdm.79147281CBFB4576BAC9F9294E327CF5.edm" hidden="1">#REF!</definedName>
    <definedName name="_bdm.79853085917441079A4B8024F59E0AB9.edm" hidden="1">#REF!</definedName>
    <definedName name="_bdm.7A5483399F664E36B7CFF99AF9CAECFD.edm" hidden="1">#REF!</definedName>
    <definedName name="_bdm.7A8BB4E68852481AA8B530CBA7A580DA.edm" hidden="1">#REF!</definedName>
    <definedName name="_bdm.7AF989F1413E49C0BB733DDCBF276594.edm" hidden="1">#REF!</definedName>
    <definedName name="_bdm.7BE1EFA464D1468DA8B720E46638AB48.edm" hidden="1">#REF!</definedName>
    <definedName name="_bdm.7CAFA39E91A34FE7ABC2ADFA4C55AFF0.edm" hidden="1">#REF!</definedName>
    <definedName name="_bdm.7D4510CBBA4149ABA615029CE655A975.edm" hidden="1">#REF!</definedName>
    <definedName name="_bdm.7E5FFB94F7E247FDBECDAEC6CCEC5C06.edm" hidden="1">#REF!</definedName>
    <definedName name="_bdm.7EB40430DC644763BAF18F7BE6026B7A.edm" hidden="1">#REF!</definedName>
    <definedName name="_bdm.7F2443D45E0E45928DC230A01979C7DC.edm" hidden="1">#REF!</definedName>
    <definedName name="_bdm.801F5159734B4A96A70CAA6E629DC213.edm" hidden="1">#REF!</definedName>
    <definedName name="_bdm.8134CF35334A4170A06B3E831CFD1E61.edm" hidden="1">#REF!</definedName>
    <definedName name="_bdm.8221F02A0C204A3CB6B536EB69588159.edm" hidden="1">#REF!</definedName>
    <definedName name="_bdm.8394E8A797BE4DD3973AEEED4CCF9ACD.edm" hidden="1">#REF!</definedName>
    <definedName name="_bdm.83F151124C8C480E85FB9075FD1FA635.edm" hidden="1">#REF!</definedName>
    <definedName name="_bdm.846C6BDD9B084F3E9D07611C82695CB7.edm" hidden="1">#REF!</definedName>
    <definedName name="_bdm.85411ECB58374652891A68417E54E210.edm" hidden="1">#REF!</definedName>
    <definedName name="_bdm.8558621958A14E7FA284CE80C02296B0.edm" hidden="1">#REF!</definedName>
    <definedName name="_bdm.8564877AEEED4D5C8619721E7C3564E6.edm" hidden="1">#REF!</definedName>
    <definedName name="_bdm.860564DE4B054D99A0FA4C0E58D7F7C9.edm" hidden="1">#REF!</definedName>
    <definedName name="_bdm.86999EA286DF4734AA867B9F35D3954E.edm" hidden="1">#REF!</definedName>
    <definedName name="_bdm.87ABC5AF414B4925BEF42D83F30614CC.edm" hidden="1">#REF!</definedName>
    <definedName name="_bdm.88ED864D5F94419392473B31CD4F78DC.edm" hidden="1">#REF!</definedName>
    <definedName name="_bdm.88FC5C2294234284A257176ED4638DB8.edm" hidden="1">#REF!</definedName>
    <definedName name="_bdm.8906B74398C846B5B594BD603B1EEAE2.edm" hidden="1">#REF!</definedName>
    <definedName name="_bdm.89CD61E0FF66403FBDE3987642D113CA.edm" hidden="1">#REF!</definedName>
    <definedName name="_bdm.8B0B8B3891D247BD992CBFF700AAE2F8.edm" hidden="1">#REF!</definedName>
    <definedName name="_bdm.8B62B8DC05E7427D835C8382B41810BA.edm" hidden="1">#REF!</definedName>
    <definedName name="_bdm.8BDF9220E0AC4D9A9F8D8C839F8307A7.edm" hidden="1">#REF!</definedName>
    <definedName name="_bdm.8BE27859203046FB8539EFABAFB52947.edm" hidden="1">#REF!</definedName>
    <definedName name="_bdm.8BFA372A6081421393383D9DF6624CF2.edm" hidden="1">#REF!</definedName>
    <definedName name="_bdm.8C077B867B8A4C3FBCBAA2E49B09FC4F.edm" hidden="1">#REF!</definedName>
    <definedName name="_bdm.8C1FCBA36C7D463D97DD0A82E2603462.edm" hidden="1">#REF!</definedName>
    <definedName name="_bdm.8C245C7D0EA64FF388CEAC1CA367E4C2.edm" hidden="1">#REF!</definedName>
    <definedName name="_bdm.8C44FFC75825472795DFF71E8F260BC0.edm" hidden="1">#REF!</definedName>
    <definedName name="_bdm.8C90CB07532B491DBBC64461FAA1FEE6.edm" hidden="1">#REF!</definedName>
    <definedName name="_bdm.8CF2BB20DB3249F7A9FED59155F4B6E6.edm" hidden="1">#REF!</definedName>
    <definedName name="_bdm.8D3278E757A049D8A2D63C706EF56CC4.edm" hidden="1">#REF!</definedName>
    <definedName name="_bdm.8D435B11BB76434FB61A2CA654ED51F1.edm" hidden="1">#REF!</definedName>
    <definedName name="_bdm.8D4811E7386F4DC2BB340DE926D40EF0.edm" hidden="1">#REF!</definedName>
    <definedName name="_bdm.8D7C1840F0D846A6A60C026671649563.edm" hidden="1">#REF!</definedName>
    <definedName name="_bdm.8DD0726750AE4267B546448B523AB12E.edm" hidden="1">#REF!</definedName>
    <definedName name="_bdm.8DE62A0BC42B41EB8890D4FAF645353D.edm" hidden="1">#REF!</definedName>
    <definedName name="_bdm.8E88420CC4914FC4BB2B9A07DAF99805.edm" hidden="1">#REF!</definedName>
    <definedName name="_bdm.8EB815D53C5A4D6BAF6AD255EBFEBBE4.edm" hidden="1">#REF!</definedName>
    <definedName name="_bdm.8EDAE57A99B34D6E816F5DF72B662772.edm" hidden="1">#REF!</definedName>
    <definedName name="_bdm.8EEE43A0FDE34135AE9B696BF2BB78AD.edm" hidden="1">#REF!</definedName>
    <definedName name="_bdm.8F13AB4B83A546ABBA8309B0CF1C3370.edm" hidden="1">#REF!</definedName>
    <definedName name="_bdm.9035258D95E045E89F96A6B0F70FC40E.edm" hidden="1">#REF!</definedName>
    <definedName name="_bdm.907AB060F44D4DF69C31391A82778287.edm" hidden="1">#REF!</definedName>
    <definedName name="_bdm.9083CA28584C43EE98009F3577D43C4B.edm" hidden="1">#REF!</definedName>
    <definedName name="_bdm.910D1B9A05FD48B3B7107E7A0A030AD2.edm" hidden="1">#REF!</definedName>
    <definedName name="_bdm.914B8D2588EF4E72BB91949B835140E2.edm" hidden="1">#REF!</definedName>
    <definedName name="_bdm.915B7F624C544020B48AA80E23E734FA.edm" hidden="1">#REF!</definedName>
    <definedName name="_bdm.91E264DC4EA94C7BB0CCC5748243910A.edm" hidden="1">#REF!</definedName>
    <definedName name="_bdm.937EDBE1033E4599B0DF08C2DB85F68D.edm" hidden="1">#REF!</definedName>
    <definedName name="_bdm.94BA9B1179F0492CA244545F80D4DF6C.edm" hidden="1">#REF!</definedName>
    <definedName name="_bdm.94D73B2D7ABC4A7D980D00F4584CD431.edm" hidden="1">#REF!</definedName>
    <definedName name="_bdm.95879D47EFA54D9EA065AFE59470EFBE.edm" hidden="1">#REF!</definedName>
    <definedName name="_bdm.95E2459F520544ACA8DE854424C9EBFB.edm" hidden="1">#REF!</definedName>
    <definedName name="_bdm.96223DE3CA574DB89ED643E247D9207C.edm" hidden="1">#REF!</definedName>
    <definedName name="_bdm.96443D377E6D43B5987712B76F972EA1.edm" hidden="1">#REF!</definedName>
    <definedName name="_bdm.96BC954992C348CA80C1CC8A871F754C.edm" hidden="1">#REF!</definedName>
    <definedName name="_bdm.96CC972228B54F0F9512D81B735E04AE.edm" hidden="1">#REF!</definedName>
    <definedName name="_bdm.96D7E92FE47343A7B5CE0F6FF4E2FFAE.edm" hidden="1">#REF!</definedName>
    <definedName name="_bdm.96E63011246A409AAFBD32E25B66B911.edm" hidden="1">#REF!</definedName>
    <definedName name="_bdm.975F3151A7E145208E283B6C9D13A522.edm" hidden="1">#REF!</definedName>
    <definedName name="_bdm.97FD99792AC4470DA484328024841683.edm" hidden="1">#REF!</definedName>
    <definedName name="_bdm.9818B6B3132A453BA477FACCEAD6DE5F.edm" hidden="1">#REF!</definedName>
    <definedName name="_bdm.98533B65B0E845038225C2B3829E33E9.edm" hidden="1">#REF!</definedName>
    <definedName name="_bdm.988F59EE079F4FC79E64C15F8A3BA049.edm" hidden="1">#REF!</definedName>
    <definedName name="_bdm.990B103FB9A8424CA2A8986A51428AE7.edm" hidden="1">#REF!</definedName>
    <definedName name="_bdm.9945B83697824220B860EB5861D42E27.edm" hidden="1">#REF!</definedName>
    <definedName name="_bdm.99DF0C3BB6694E6FBD635F5A511B1CFC.edm" hidden="1">#REF!</definedName>
    <definedName name="_bdm.9A443999C4BC4D37A1830D8A310AAE9B.edm" hidden="1">#REF!</definedName>
    <definedName name="_bdm.9A74C0A2CD324F57877BEAF89414CC73.edm" hidden="1">#REF!</definedName>
    <definedName name="_bdm.9AB6BC549D5F43359DF28967FAABF6CC.edm" hidden="1">#REF!</definedName>
    <definedName name="_bdm.9AD75D03D85E425EBF6CCE99D1C644D7.edm" hidden="1">#REF!</definedName>
    <definedName name="_bdm.9C638382FC2C4EEFBAFF2E9FC44FE216.edm" hidden="1">#REF!</definedName>
    <definedName name="_bdm.9C8599B36FF742F693D45587904E30A5.edm" hidden="1">#REF!</definedName>
    <definedName name="_bdm.9CA8EFAF7EAF4196B3D4E2F6E4C5EEAE.edm" hidden="1">#REF!</definedName>
    <definedName name="_bdm.9CB7C8B8D6D84348853CECEEC874F3A5.edm" hidden="1">#REF!</definedName>
    <definedName name="_bdm.9D0F5BD839E94705A5F0B610A03E3FF3.edm" hidden="1">#REF!</definedName>
    <definedName name="_bdm.9DE2A3AFD0434851A71DA84D7B7E6C56.edm" hidden="1">#REF!</definedName>
    <definedName name="_bdm.9E2642E640054E1D98B0FA3AF5FB67EC.edm" hidden="1">#REF!</definedName>
    <definedName name="_bdm.9E4D99D6244041528DF4C766AC181E0F.edm" hidden="1">#REF!</definedName>
    <definedName name="_bdm.9E528C49BB044B08B67EED62F7F3A5D2.edm" hidden="1">#REF!</definedName>
    <definedName name="_bdm.9E78BEB662614001A7463D93566D8DB9.edm" hidden="1">#REF!</definedName>
    <definedName name="_bdm.9E892E50743E42039DB362CC344D4D12.edm" hidden="1">#REF!</definedName>
    <definedName name="_bdm.9F3ED2E6133C424CB50E02AF9652F6AB.edm" hidden="1">#REF!</definedName>
    <definedName name="_bdm.9F527EB7C506418B8E03753DF6EC37C0.edm" hidden="1">#REF!</definedName>
    <definedName name="_bdm.A03B104BD5BC4F019F43B633A6E654AE.edm" hidden="1">#REF!</definedName>
    <definedName name="_bdm.A03C241EF1134EE9B10A551590D8C776.edm" hidden="1">#REF!</definedName>
    <definedName name="_bdm.A176CE0A8E3D48ACB4C2838AC8756555.edm" hidden="1">#REF!</definedName>
    <definedName name="_bdm.A1DBC77B3ED94931B7669B99147077AB.edm" hidden="1">#REF!</definedName>
    <definedName name="_bdm.A1E69647A83B45D080493514254DC7DE.edm" hidden="1">#REF!</definedName>
    <definedName name="_bdm.A2903AA9B94B462682F290AB50435CBF.edm" hidden="1">#REF!</definedName>
    <definedName name="_bdm.A2E2A0C92CF8454CAC873A986EF2D897.edm" hidden="1">#REF!</definedName>
    <definedName name="_bdm.A3217740FA014FF5827A7E5312830E45.edm" hidden="1">#REF!</definedName>
    <definedName name="_bdm.A32306C692A24B00A56CC8277CE98805.edm" hidden="1">#REF!</definedName>
    <definedName name="_bdm.A323C070895E4D72BBE786E9B6B5E8EC.edm" hidden="1">#REF!</definedName>
    <definedName name="_bdm.A3709292B8F442B386A721CB57C3B0EA.edm" hidden="1">#REF!</definedName>
    <definedName name="_bdm.A3787DC4EA35437996FA93BB482D30D4.edm" hidden="1">#REF!</definedName>
    <definedName name="_bdm.A45D41336C39413EA617BD0122C5A4A8.edm" hidden="1">#REF!</definedName>
    <definedName name="_bdm.A4C6E3A37C0147F9BDA8417FF8C28C19.edm" hidden="1">#REF!</definedName>
    <definedName name="_bdm.A555008860734E698058D79BC3C5A168.edm" hidden="1">#REF!</definedName>
    <definedName name="_bdm.A662D6F0DB7244CAB66D53027F6397DD.edm" hidden="1">#REF!</definedName>
    <definedName name="_bdm.A6B6C962A0C4456FAF07792415ACF837.edm" hidden="1">#REF!</definedName>
    <definedName name="_bdm.A6EA54DA2A6F440187026ADC976E38D8.edm" hidden="1">#REF!</definedName>
    <definedName name="_bdm.A9128D3BD42C4C40BB0A44328B64893B.edm" hidden="1">#REF!</definedName>
    <definedName name="_bdm.A9B39137C03F4AC0A90DD2F654789EA2.edm" hidden="1">#REF!</definedName>
    <definedName name="_bdm.AA02C9D3B8C541E8BBDF9C677034FBDA.edm" hidden="1">#REF!</definedName>
    <definedName name="_bdm.AA04E843D96041CAA824D43E61F73E3F.edm" hidden="1">#REF!</definedName>
    <definedName name="_bdm.AA5EE5933B69424FB16B59E98A7D3EA2.edm" hidden="1">#REF!</definedName>
    <definedName name="_bdm.ABD54D9D663B419DA6B2B0FAB05B5EBE.edm" hidden="1">#REF!</definedName>
    <definedName name="_bdm.AC4BE15410784520A2290F536FC43273.edm" hidden="1">#REF!</definedName>
    <definedName name="_bdm.AC5EB184FCEA4CC4B6D586A870ACB06E.edm" hidden="1">#REF!</definedName>
    <definedName name="_bdm.AC97F01894074D26A9559CA860CC655E.edm" hidden="1">#REF!</definedName>
    <definedName name="_bdm.ACC583D0D3094FA89BCB4D4AEC1005C1.edm" hidden="1">#REF!</definedName>
    <definedName name="_bdm.AD1985D61C4F47A0B28D3636D4FC2D17.edm" hidden="1">#REF!</definedName>
    <definedName name="_bdm.AD329E9681514062A12D8C3AE801F522.edm" hidden="1">#REF!</definedName>
    <definedName name="_bdm.ADE5DE249DB542E4A008250F2493F0C4.edm" hidden="1">#REF!</definedName>
    <definedName name="_bdm.ADF11484F69D48209DF734CCF0FE8988.edm" hidden="1">#REF!</definedName>
    <definedName name="_bdm.ADF696F42F494E9FB9EC2E05B27494BA.edm" hidden="1">#REF!</definedName>
    <definedName name="_bdm.AE5713F06F3D41F98E032A4D51F13736.edm" hidden="1">#REF!</definedName>
    <definedName name="_bdm.AE6209C86C4741CFBFB6DD9A1DBF58D1.edm" hidden="1">#REF!</definedName>
    <definedName name="_bdm.AE8A2B073F8242118D9AFCA6703C13A4.edm" hidden="1">#REF!</definedName>
    <definedName name="_bdm.AEFCA561E5464EA4A243E25265321A8E.edm" hidden="1">#REF!</definedName>
    <definedName name="_bdm.AFC57F787E1F493E98616598A0B46A64.edm" hidden="1">#REF!</definedName>
    <definedName name="_bdm.B02D3D852C5048FFAB08255D7B93B004.edm" hidden="1">#REF!</definedName>
    <definedName name="_bdm.B1DC26DB173E4F7DA69AC618BF8BF678.edm" hidden="1">#REF!</definedName>
    <definedName name="_bdm.B217617D74D941BAACB132C440CC60A5.edm" hidden="1">#REF!</definedName>
    <definedName name="_bdm.B269512B34F448638708EE94D0726433.edm" hidden="1">#REF!</definedName>
    <definedName name="_bdm.B29D588FBC41499C8F49382345D72517.edm" hidden="1">#REF!</definedName>
    <definedName name="_bdm.B2C8042D42584738AAB0175539B1A620.edm" hidden="1">#REF!</definedName>
    <definedName name="_bdm.B2E8FC9CFDC54ADFBB2DE60A5CE3F5BE.edm" hidden="1">#REF!</definedName>
    <definedName name="_bdm.B30799FB5F2649F09932445CF2837956.edm" hidden="1">#REF!</definedName>
    <definedName name="_bdm.B3550CD707AE4695893C1A07F15B4401.edm" hidden="1">#REF!</definedName>
    <definedName name="_bdm.B375904E1C534A20AB5DA4668458BDAB.edm" hidden="1">#REF!</definedName>
    <definedName name="_bdm.B39D608F9D57473097BC30BFB966C304.edm" hidden="1">#REF!</definedName>
    <definedName name="_bdm.B3D9CDA498BF4125A1BBE4163AA6C050.edm" hidden="1">#REF!</definedName>
    <definedName name="_bdm.B43FEDB92EFF442DAC773990A51784BB.edm" hidden="1">#REF!</definedName>
    <definedName name="_bdm.B45EBF2608B94B958D95F5CBE424F96F.edm" hidden="1">#REF!</definedName>
    <definedName name="_bdm.B464795F3DD84BA89D0735551FD13F71.edm" hidden="1">#REF!</definedName>
    <definedName name="_bdm.B4DBB755D4B14B14BDD24B8E0F1D3551.edm" hidden="1">#REF!</definedName>
    <definedName name="_bdm.B50CA43CC2004389860155E21CC62DCB.edm" hidden="1">#REF!</definedName>
    <definedName name="_bdm.B5998294DBF846BEA48E85F642FB3CF6.edm" hidden="1">#REF!</definedName>
    <definedName name="_bdm.B5F7C65962274691B88EE79107D05141.edm" hidden="1">#REF!</definedName>
    <definedName name="_bdm.B67956C625924F098C28924FB0606D10.edm" hidden="1">#REF!</definedName>
    <definedName name="_bdm.B685379F43B440D9A089DE5C57815A6E.edm" hidden="1">#REF!</definedName>
    <definedName name="_bdm.B7BB7869C59B4EDCADD76FE214028E8F.edm" hidden="1">#REF!</definedName>
    <definedName name="_bdm.B7ED146CEFE946DB807354E246BD970D.edm" hidden="1">#REF!</definedName>
    <definedName name="_bdm.B865664AA07040F3B99C058B3FA92F0B.edm" hidden="1">#REF!</definedName>
    <definedName name="_bdm.B872879D7CEB4E1281954CC6907AC184.edm" hidden="1">#REF!</definedName>
    <definedName name="_bdm.B955A64A1A1F4129B6EE08429EBEBC1E.edm" hidden="1">#REF!</definedName>
    <definedName name="_bdm.B99A4596BF57410A8A3DBE6129630532.edm" hidden="1">#REF!</definedName>
    <definedName name="_bdm.BA2451ED43AB4EBC91955058DD040845.edm" hidden="1">#REF!</definedName>
    <definedName name="_bdm.BA92CF60F1034DC591183A7CFCCA091C.edm" hidden="1">#REF!</definedName>
    <definedName name="_bdm.BB321F6D08E24C17B590271159B353EE.edm" hidden="1">#REF!</definedName>
    <definedName name="_bdm.BB4A0FC128CE45A88533600E3FD0257F.edm" hidden="1">#REF!</definedName>
    <definedName name="_bdm.BCF2D29B450E43BAA7BF87E1A6DDDDFB.edm" hidden="1">#REF!</definedName>
    <definedName name="_bdm.BD4E1B7FAEA4443FA6B08E093073C388.edm" hidden="1">#REF!</definedName>
    <definedName name="_bdm.BD95D11F3F034BA98C0A930B56554079.edm" hidden="1">#REF!</definedName>
    <definedName name="_bdm.BDA8011F2BB7405B8481658A90E79F78.edm" hidden="1">#REF!</definedName>
    <definedName name="_bdm.BDF0DFD8E0BC42DFBBBC4390B33B9E0A.edm" hidden="1">#REF!</definedName>
    <definedName name="_bdm.BE9B4C9394B64C53A92AE54C86D603C6.edm" hidden="1">#REF!</definedName>
    <definedName name="_bdm.BF0206A88117496EA4D421F61355953C.edm" hidden="1">#REF!</definedName>
    <definedName name="_bdm.C08C4FAAE0224B2AA7BD916A2AA59AB7.edm" hidden="1">#REF!</definedName>
    <definedName name="_bdm.C17E008492E04FD8BB71BE0BAB190ECF.edm" hidden="1">#REF!</definedName>
    <definedName name="_bdm.C2AA78E9168D48A9B99563A908E12727.edm" hidden="1">#REF!</definedName>
    <definedName name="_bdm.C2D66748CD504CB8AE378B2E73553A2A.edm" hidden="1">#REF!</definedName>
    <definedName name="_bdm.C2FA10C67A1745348FD44D4EB337B119.edm" hidden="1">#REF!</definedName>
    <definedName name="_bdm.C30A2EAF63A049DE8ACB84F5BD941352.edm" hidden="1">#REF!</definedName>
    <definedName name="_bdm.C3B5FE5D1DED4248A4651601FA1B62AE.edm" hidden="1">#REF!</definedName>
    <definedName name="_bdm.C4138F02A6BC4545818F8FE9780FF5B6.edm" hidden="1">#REF!</definedName>
    <definedName name="_bdm.C41FAEEE4DC046A183FB4F9DC123AAD0.edm" hidden="1">#REF!</definedName>
    <definedName name="_bdm.C4D3FE18ABB34F0CA9433F354533D8B8.edm" hidden="1">#REF!</definedName>
    <definedName name="_bdm.C541F0B2F5FE4E249CE5E14F582A682A.edm" hidden="1">#REF!</definedName>
    <definedName name="_bdm.C5521ED664034E2294AADCB0F495450B.edm" hidden="1">#REF!</definedName>
    <definedName name="_bdm.C5F123A9EBAC43FF910E0A025339F655.edm" hidden="1">#REF!</definedName>
    <definedName name="_bdm.C601E9A20BB946B5A29F4AF1D0ABB8A4.edm" hidden="1">#REF!</definedName>
    <definedName name="_bdm.C6CADA2EEDE74724BD97753E4A48E84F.edm" hidden="1">#REF!</definedName>
    <definedName name="_bdm.C70170AA0D174CD3B3E90E0AD51DD219.edm" hidden="1">#REF!</definedName>
    <definedName name="_bdm.C75A9ECF684B43FE9CB74D02BA73D74C.edm" hidden="1">#REF!</definedName>
    <definedName name="_bdm.C763F84817BE4DB599A3148B8BA4BC6A.edm" hidden="1">#REF!</definedName>
    <definedName name="_bdm.C8B647378867474B9955EB846461A95F.edm" hidden="1">#REF!</definedName>
    <definedName name="_bdm.C9F8C9F048B541AA9A503DF6A612A240.edm" hidden="1">#REF!</definedName>
    <definedName name="_bdm.CA6E5A57183B48DABD37595736B3EC1A.edm" hidden="1">#REF!</definedName>
    <definedName name="_bdm.CA878A63DB8B4587822B3425177266F1.edm" hidden="1">#REF!</definedName>
    <definedName name="_bdm.CA92AE979BB64FA2BFD6E97431273386.edm" hidden="1">#REF!</definedName>
    <definedName name="_bdm.CB03987615C443C3A049FE1B89DB082C.edm" hidden="1">#REF!</definedName>
    <definedName name="_bdm.CB7F324D06084336A1175414C6F77F05.edm" hidden="1">#REF!</definedName>
    <definedName name="_bdm.CB8B76C9A97E40CD8ACAA3257DCD6B16.edm" hidden="1">#REF!</definedName>
    <definedName name="_bdm.CBE906033D8640BE8C3D089339289A64.edm" hidden="1">#REF!</definedName>
    <definedName name="_bdm.CC0ABE9A687048E583F97C038F2AE899.edm" hidden="1">#REF!</definedName>
    <definedName name="_bdm.CCC0022CC18946DE987CC097E328BEAD.edm" hidden="1">#REF!</definedName>
    <definedName name="_bdm.CCF902F81EBA41A48205F5761D1EB191.edm" hidden="1">#REF!</definedName>
    <definedName name="_bdm.CD68B31FC4784A63B409529ACFCE4A8C.edm" hidden="1">#REF!</definedName>
    <definedName name="_bdm.CE1CFBF016134E6396B33781C4A17942.edm" hidden="1">#REF!</definedName>
    <definedName name="_bdm.CE59C3774DC84C5DA9D7348820C3CEDF.edm" hidden="1">#REF!</definedName>
    <definedName name="_bdm.CE765540F38E4373B5DE919ED286EE78.edm" hidden="1">#REF!</definedName>
    <definedName name="_bdm.CF06ECD509F44B568F1E905213F5CB75.edm" hidden="1">#REF!</definedName>
    <definedName name="_bdm.CF07D30B6A524F35AF5C5BA4C50C2884.edm" hidden="1">#REF!</definedName>
    <definedName name="_bdm.CF80122F6E9B4FFC98957A0CF584493D.edm" hidden="1">#REF!</definedName>
    <definedName name="_bdm.D045129F4B2547C7AC53E46FBAB4A51F.edm" hidden="1">#REF!</definedName>
    <definedName name="_bdm.D04931154B4A4EEC85DD11EBAFC0263B.edm" hidden="1">#REF!</definedName>
    <definedName name="_bdm.D0851E4DFC5644C99EA6D030B273EBF3.edm" hidden="1">#REF!</definedName>
    <definedName name="_bdm.D1EC5B663C0644F097DC7A228DEDE743.edm" hidden="1">#REF!</definedName>
    <definedName name="_bdm.D25E88F11397498F9187F0A1768313D7.edm" hidden="1">#REF!</definedName>
    <definedName name="_bdm.D2BEC592BDF74A9C8E77DB217605A59F.edm" hidden="1">#REF!</definedName>
    <definedName name="_bdm.D41BB24332684C6781AE1EF0F734B061.edm" hidden="1">#REF!</definedName>
    <definedName name="_bdm.D53499FDF26D4157ACF1351CB8DD361E.edm" hidden="1">#REF!</definedName>
    <definedName name="_bdm.D5FD56E6E9E9477CB60C58884189EBEA.edm" hidden="1">#REF!</definedName>
    <definedName name="_bdm.D6821A0BB1104D28BBCFB3BF998E122A.edm" hidden="1">#REF!</definedName>
    <definedName name="_bdm.D68E4715EBD64F9DA30EB5E7AEF19B3E.edm" hidden="1">#REF!</definedName>
    <definedName name="_bdm.D6C56897B14A4B0C98336322109D3BB0.edm" hidden="1">#REF!</definedName>
    <definedName name="_bdm.D6ED7271E13F45EDB94C66F85162B97A.edm" hidden="1">#REF!</definedName>
    <definedName name="_bdm.D6FCDC865F97460298EC5E7A0E2578F3.edm" hidden="1">#REF!</definedName>
    <definedName name="_bdm.D71CE80D2E0E4B50930B1324482AC130.edm" hidden="1">#REF!</definedName>
    <definedName name="_bdm.D7A3FE25ACE94EAD956C5687BA1C9048.edm" hidden="1">#REF!</definedName>
    <definedName name="_bdm.D7A6CC5571C84D9A9663F39F02F7ED0B.edm" hidden="1">#REF!</definedName>
    <definedName name="_bdm.D7EBC9482B404B119E55F7C81093403D.edm" hidden="1">#REF!</definedName>
    <definedName name="_bdm.D7F755C1D6354DA4AA73A0D56393967A.edm" hidden="1">#REF!</definedName>
    <definedName name="_bdm.D806005B8294409992FDCB781BD960FC.edm" hidden="1">#REF!</definedName>
    <definedName name="_bdm.D86899792FFA4C0A823E6F29193A2E59.edm" hidden="1">#REF!</definedName>
    <definedName name="_bdm.D8C7EBDD18044E4B9049DE039E9BD566.edm" hidden="1">#REF!</definedName>
    <definedName name="_bdm.D8D8145108EB4B4DBCC3F19552363CE1.edm" hidden="1">#REF!</definedName>
    <definedName name="_bdm.D93943B3085A4A71B5A25491E22FC8ED.edm" hidden="1">#REF!</definedName>
    <definedName name="_bdm.D9DDA64919E24F208EDC84DBF3E135A9.edm" hidden="1">#REF!</definedName>
    <definedName name="_bdm.D9E20D1F45E34A07B83847883C6AC3C5.edm" hidden="1">#REF!</definedName>
    <definedName name="_bdm.D9F3CFFFF1744A9490DBD3D56EBC4ADF.edm" hidden="1">#REF!</definedName>
    <definedName name="_bdm.DA2B4648963D462C899F033C13B4AD22.edm" hidden="1">#REF!</definedName>
    <definedName name="_bdm.DA4082312E79451AB4F28850A1D69067.edm" hidden="1">#REF!</definedName>
    <definedName name="_bdm.DAD66EBD86254FA9AA623D3BB6959DDC.edm" hidden="1">#REF!</definedName>
    <definedName name="_bdm.DAF2EFEB17304CB68070925D1F3F96D9.edm" hidden="1">#REF!</definedName>
    <definedName name="_bdm.DAF39056C29E470BB7B946A162E75985.edm" hidden="1">#REF!</definedName>
    <definedName name="_bdm.DB787403A1A347C2A462BDB20103EC9F.edm" hidden="1">#REF!</definedName>
    <definedName name="_bdm.DBB0F2E3DD344A74B08C086C0882773D.edm" hidden="1">#REF!</definedName>
    <definedName name="_bdm.DCA0A4EF354D4031B4E8C3AD516F9480.edm" hidden="1">#REF!</definedName>
    <definedName name="_bdm.DD1A118499E442E2AE9D9E2E04F00833.edm" hidden="1">#REF!</definedName>
    <definedName name="_bdm.DE0C96D69221470C820D9D23F80A6748.edm" hidden="1">#REF!</definedName>
    <definedName name="_bdm.DE0E14E9A42C44958A23E88AFBEF58B8.edm" hidden="1">#REF!</definedName>
    <definedName name="_bdm.DE16160A3356414AB280FB24A0F561FD.edm" hidden="1">#REF!</definedName>
    <definedName name="_bdm.DE1ED800C8514BE39D13B4656D812976.edm" hidden="1">#REF!</definedName>
    <definedName name="_bdm.DE2FA17A122E4D3186DD96EF3BD83A09.edm" hidden="1">#REF!</definedName>
    <definedName name="_bdm.DE54F431AA0E44C89340DFF6C0252F66.edm" hidden="1">#REF!</definedName>
    <definedName name="_bdm.DF20DA41CED24EA397BAF26DA76521E3.edm" hidden="1">#REF!</definedName>
    <definedName name="_bdm.DF77897845BD4D568CE62A721CD4677A.edm" hidden="1">#REF!</definedName>
    <definedName name="_bdm.E0A370D60B6A40B78793D0CDAE168D7B.edm" hidden="1">#REF!</definedName>
    <definedName name="_bdm.E0A73A124C724002A7E42D1DD632219A.edm" hidden="1">#REF!</definedName>
    <definedName name="_bdm.E0DDFDD0FED648C588183C1D2D9A9F2A.edm" hidden="1">#REF!</definedName>
    <definedName name="_bdm.E165904BCDB644909F93E75D5C5B1C4D.edm" hidden="1">#REF!</definedName>
    <definedName name="_bdm.E1E4084FA30A475B81F38B656678B76E.edm" hidden="1">#REF!</definedName>
    <definedName name="_bdm.E41A3DD94320438FA50F759ED9CCC4A1.edm" hidden="1">#REF!</definedName>
    <definedName name="_bdm.E4A6F494B63344DF8B2C30CB2146FDAF.edm" hidden="1">#REF!</definedName>
    <definedName name="_bdm.E545EAA6DBDB41AA9E78A4A4FD2FE9FB.edm" hidden="1">#REF!</definedName>
    <definedName name="_bdm.E552F1D1FA044DB582717899819A2E62.edm" hidden="1">#REF!</definedName>
    <definedName name="_bdm.E55CF1F90D2047A6880C5F7E982D309F.edm" hidden="1">#REF!</definedName>
    <definedName name="_bdm.E5D56F45CEC549E18C216362CD357C35.edm" hidden="1">#REF!</definedName>
    <definedName name="_bdm.E5DDB9DDD24D43F7B91F81B51CDF536D.edm" hidden="1">#REF!</definedName>
    <definedName name="_bdm.E659EF0FEDB24560A26A88E981D4C9E8.edm" hidden="1">#REF!</definedName>
    <definedName name="_bdm.E6E94B68001E40E194312297832AD3A7.edm" hidden="1">#REF!</definedName>
    <definedName name="_bdm.E70D8471478644BDBC7FA2EEE807FE8E.edm" hidden="1">#REF!</definedName>
    <definedName name="_bdm.E75E1D1605734511A2CCB32C8F158576.edm" hidden="1">#REF!</definedName>
    <definedName name="_bdm.E7E1023B5A6540E6AAF4854FEF511225.edm" hidden="1">#REF!</definedName>
    <definedName name="_bdm.E8BFC644C89240F6A303A64AA59C6664.edm" hidden="1">#REF!</definedName>
    <definedName name="_bdm.E9987E01526746A6A32A0054FE448C01.edm" hidden="1">#REF!</definedName>
    <definedName name="_bdm.E9A42AA2903C44A7BD0C880D061D1B4A.edm" hidden="1">#REF!</definedName>
    <definedName name="_bdm.EBB448887E09412FBE47FC95C7E6B8AC.edm" hidden="1">#REF!</definedName>
    <definedName name="_bdm.ED540F077308488F97696DE55B683662.edm" hidden="1">#REF!</definedName>
    <definedName name="_bdm.ED96AD51C8354655948A4CAB3551BC8A.edm" hidden="1">#REF!</definedName>
    <definedName name="_bdm.EEC8F24578BD441DAD3C9E0BFB0F4E9B.edm" hidden="1">#REF!</definedName>
    <definedName name="_bdm.EF3B42CB1C6E429C87E7E7EDC98FE30E.edm" hidden="1">#REF!</definedName>
    <definedName name="_bdm.EFD575C5D4DD48D3BBEDA71B96B00410.edm" hidden="1">#REF!</definedName>
    <definedName name="_bdm.F059D3B7F7DB494AA5B610A77154E1C8.edm" hidden="1">#REF!</definedName>
    <definedName name="_bdm.F05C62C0A84B4B548D12BFF5FFCB5DDD.edm" hidden="1">#REF!</definedName>
    <definedName name="_bdm.F061E9A39EEC40B5A7448C9F551C3DDB.edm" hidden="1">#REF!</definedName>
    <definedName name="_bdm.F1776A8F22424331A398569E5F2B4411.edm" hidden="1">#REF!</definedName>
    <definedName name="_bdm.F1EEF456B3234D62A68F37F02B05C27C.edm" hidden="1">#REF!</definedName>
    <definedName name="_bdm.F385B043F7C845E58283707DD306960D.edm" hidden="1">#REF!</definedName>
    <definedName name="_bdm.F3D29BC01AC241D0AE3AF87034EACED5.edm" hidden="1">#REF!</definedName>
    <definedName name="_bdm.F3D2D4FCD9284CABB25CA9A5E211ED1E.edm" hidden="1">#REF!</definedName>
    <definedName name="_bdm.F41B5F9765A543F182D96F8C1F714F45.edm" hidden="1">#REF!</definedName>
    <definedName name="_bdm.F45F0F2F3FD24CF399C6064FA89A1DAD.edm" hidden="1">#REF!</definedName>
    <definedName name="_bdm.F470CCA214074F8B92EC5D78E0BED3E3.edm" hidden="1">#REF!</definedName>
    <definedName name="_bdm.F4C0E10516974A95B59249E9FB39804B.edm" hidden="1">#REF!</definedName>
    <definedName name="_bdm.F587E29B98604D1288A325C74A77B6C5.edm" hidden="1">#REF!</definedName>
    <definedName name="_bdm.F58B8E2410194A9FABE555D5DFDC48B7.edm" hidden="1">#REF!</definedName>
    <definedName name="_bdm.F5BFF4AA88B44F418B41B3FFFB28FABD.edm" hidden="1">#REF!</definedName>
    <definedName name="_bdm.F7607CA5311C439097176BBC781A6414.edm" hidden="1">#REF!</definedName>
    <definedName name="_bdm.F7864CF4C956499CB4D4BCD88847E98D.edm" hidden="1">#REF!</definedName>
    <definedName name="_bdm.F7B6245E4C9547D5BE7A3F42C0D194D1.edm" hidden="1">#REF!</definedName>
    <definedName name="_bdm.F7DB91CBD64A4C3CAA3772E6758292DB.edm" hidden="1">#REF!</definedName>
    <definedName name="_bdm.F82FA2F6E6A2401786E00118052C91FB.edm" hidden="1">#REF!</definedName>
    <definedName name="_bdm.F84DB5DE5DEA455D86204D3BC502CDAD.edm" hidden="1">#REF!</definedName>
    <definedName name="_bdm.F94D849F45934D4BBB783787BE16F8CE.edm" hidden="1">#REF!</definedName>
    <definedName name="_bdm.FA227370C5CB4AA997D40D854A7588C3.edm" hidden="1">#REF!</definedName>
    <definedName name="_bdm.FA27ADE7EB0347989C6B21B28C6268A6.edm" hidden="1">#REF!</definedName>
    <definedName name="_bdm.FBF0A7CB1E0B41639C6B432FD52460C0.edm" hidden="1">#REF!</definedName>
    <definedName name="_bdm.FC4B1EB9D7374074BABA9815118459A4.edm" hidden="1">#REF!</definedName>
    <definedName name="_bdm.FCBD6D8CCEFE496AA7D77D48369484FA.edm" hidden="1">#REF!</definedName>
    <definedName name="_bdm.FD3125E57DD6455C9BAB8BFE1ED3D3CF.edm" hidden="1">#REF!</definedName>
    <definedName name="_bdm.FE41ED861D5644C7B8197CF7084BEB59.edm" hidden="1">#REF!</definedName>
    <definedName name="_bdm.FE4C1294FA734C53A852CFC739F58132.edm" hidden="1">#REF!</definedName>
    <definedName name="_bdm.FE8B3EBB4C90436FB757BC3C9B1F3A7B.edm" hidden="1">#REF!</definedName>
    <definedName name="_bdm.FEA3367A30084A4AAF0A8594047EA642.edm" hidden="1">#REF!</definedName>
    <definedName name="_bdm.FF126BD49DB5486399AA163470A7C1F9.edm" hidden="1">#REF!</definedName>
    <definedName name="_bdm.FF21097A2BFF4F5D8709F6CDA4F8FB32.edm" hidden="1">#REF!</definedName>
    <definedName name="_Box1">#REF!</definedName>
    <definedName name="_Box10">#REF!</definedName>
    <definedName name="_Box11">#REF!</definedName>
    <definedName name="_Box12">#REF!</definedName>
    <definedName name="_Box13">#REF!</definedName>
    <definedName name="_Box2">#REF!</definedName>
    <definedName name="_Box3">#REF!</definedName>
    <definedName name="_Box4">#REF!</definedName>
    <definedName name="_Box5">#REF!</definedName>
    <definedName name="_Box6">#REF!</definedName>
    <definedName name="_Box7">#REF!</definedName>
    <definedName name="_Box8">#REF!</definedName>
    <definedName name="_Box9">#REF!</definedName>
    <definedName name="_BSO01">#REF!</definedName>
    <definedName name="_BSO02">#REF!</definedName>
    <definedName name="_BSO93">#REF!</definedName>
    <definedName name="_BSO94">#REF!</definedName>
    <definedName name="_BSO95">#REF!</definedName>
    <definedName name="_BSO97">#REF!</definedName>
    <definedName name="_BSO98">#REF!</definedName>
    <definedName name="_BSO99">#REF!</definedName>
    <definedName name="_C">#REF!</definedName>
    <definedName name="_CAP1">#REF!</definedName>
    <definedName name="_CAP2">#REF!</definedName>
    <definedName name="_CAP3">#REF!</definedName>
    <definedName name="_CAP4">#REF!</definedName>
    <definedName name="_D258" hidden="1">{"Presentation",#N/A,FALSE,"Feb96 - ALL"}</definedName>
    <definedName name="_DAP01">#REF!</definedName>
    <definedName name="_DAP02">#REF!</definedName>
    <definedName name="_DAP03">#REF!</definedName>
    <definedName name="_DAP93">#REF!</definedName>
    <definedName name="_DAP94">#REF!</definedName>
    <definedName name="_DAP95">#REF!</definedName>
    <definedName name="_DAP96">#REF!</definedName>
    <definedName name="_DAP97">#REF!</definedName>
    <definedName name="_DAP98">#REF!</definedName>
    <definedName name="_DAP99">#REF!</definedName>
    <definedName name="_dc1" hidden="1">{#N/A,#N/A,FALSE,"Chart";#N/A,#N/A,FALSE,"Overview";#N/A,#N/A,FALSE,"Overview_Acty";#N/A,#N/A,FALSE,"Inc97D";#N/A,#N/A,FALSE,"Rel_Inc97TD";#N/A,#N/A,FALSE,"Rel_Inc_97_NTD";#N/A,#N/A,FALSE,"Marketing";#N/A,#N/A,FALSE,"Pot_97"}</definedName>
    <definedName name="_emailFILE">#REF!</definedName>
    <definedName name="_EPS01">#REF!</definedName>
    <definedName name="_EPS02">#REF!</definedName>
    <definedName name="_EPS03">#REF!</definedName>
    <definedName name="_eps1">#REF!,#REF!,#REF!,#REF!,#REF!,#REF!,#REF!,#REF!,#REF!</definedName>
    <definedName name="_EPS93">#REF!</definedName>
    <definedName name="_EPS94">#REF!</definedName>
    <definedName name="_EPS95">#REF!</definedName>
    <definedName name="_eps96">#REF!,#REF!,#REF!</definedName>
    <definedName name="_EPS97">#REF!</definedName>
    <definedName name="_EPS98">#REF!</definedName>
    <definedName name="_EPS99">#REF!</definedName>
    <definedName name="_FCF2001">#REF!</definedName>
    <definedName name="_FCF2002">#REF!</definedName>
    <definedName name="_FCF2003">#REF!</definedName>
    <definedName name="_FCF2004">#REF!</definedName>
    <definedName name="_FCF2005">#REF!</definedName>
    <definedName name="_FCF2006">#REF!</definedName>
    <definedName name="_FFO1">#REF!</definedName>
    <definedName name="_FFO2">#REF!</definedName>
    <definedName name="_FFO3">#REF!</definedName>
    <definedName name="_FFO4">#REF!</definedName>
    <definedName name="_Fill" hidden="1">#REF!</definedName>
    <definedName name="_xlnm._FilterDatabase" localSheetId="4" hidden="1">'Capital Structure'!$A$1:$A$44</definedName>
    <definedName name="_xlnm._FilterDatabase" localSheetId="10" hidden="1">DCF!$A$1:$A$31</definedName>
    <definedName name="_xlnm._FilterDatabase" localSheetId="11" hidden="1">'PetSmart Capital Structure'!$A$1:$A$44</definedName>
    <definedName name="_G">#REF!</definedName>
    <definedName name="_gph3" hidden="1">{"salaried",#N/A,FALSE,"VLD View (2)"}</definedName>
    <definedName name="_gph4" hidden="1">{"rev",#N/A,FALSE,"ppepsum";"vcost",#N/A,FALSE,"ppepsum";"ecprof",#N/A,FALSE,"ppepsum"}</definedName>
    <definedName name="_gph5" hidden="1">{"rates",#N/A,FALSE,"tavg4a";"rev",#N/A,FALSE,"tavg4a"}</definedName>
    <definedName name="_gph6" hidden="1">{"pep204a",#N/A,FALSE,"tpepsum4a";"pep205a",#N/A,FALSE,"tpepsum4a";"wpep204a",#N/A,FALSE,"tpepsum4a";"wpep205a",#N/A,FALSE,"tpepsum4a"}</definedName>
    <definedName name="_I">#REF!</definedName>
    <definedName name="_jij1" hidden="1">{"Fiesta Facer Page",#N/A,FALSE,"Q_C_S";"Fiesta Main Page",#N/A,FALSE,"V_L";"Fiesta 95BP Struct",#N/A,FALSE,"StructBP";"Fiesta Post 95BP Struct",#N/A,FALSE,"AdjStructBP"}</definedName>
    <definedName name="_kd01">#REF!</definedName>
    <definedName name="_kd02">#REF!</definedName>
    <definedName name="_kd03">#REF!</definedName>
    <definedName name="_kd04">#REF!</definedName>
    <definedName name="_kd05">#REF!</definedName>
    <definedName name="_kd06">#REF!</definedName>
    <definedName name="_kd07">#REF!</definedName>
    <definedName name="_kd08">#REF!</definedName>
    <definedName name="_kd09">#REF!</definedName>
    <definedName name="_kd10">#REF!</definedName>
    <definedName name="_kd11">#REF!</definedName>
    <definedName name="_kd12">#REF!</definedName>
    <definedName name="_kd13">#REF!</definedName>
    <definedName name="_kd14">#REF!</definedName>
    <definedName name="_kd15">#REF!</definedName>
    <definedName name="_kd16">#REF!</definedName>
    <definedName name="_kd17">#REF!</definedName>
    <definedName name="_kd18">#REF!</definedName>
    <definedName name="_kd19">#REF!</definedName>
    <definedName name="_kd20">#REF!</definedName>
    <definedName name="_kd21">#REF!</definedName>
    <definedName name="_kd22">#REF!</definedName>
    <definedName name="_kd23">#REF!</definedName>
    <definedName name="_kd24">#REF!</definedName>
    <definedName name="_kd25">#REF!</definedName>
    <definedName name="_Key1" hidden="1">#REF!</definedName>
    <definedName name="_lk1" hidden="1">{"Presentation",#N/A,FALSE,"Feb96 - ALL"}</definedName>
    <definedName name="_M">#REF!</definedName>
    <definedName name="_MCF94">#REF!</definedName>
    <definedName name="_MCF95">#REF!</definedName>
    <definedName name="_MCF96">#REF!</definedName>
    <definedName name="_MCF97">#REF!</definedName>
    <definedName name="_MCF98">#REF!</definedName>
    <definedName name="_mySheetRange">#REF!</definedName>
    <definedName name="_nm1" hidden="1">{#N/A,#N/A,FALSE,"title";#N/A,#N/A,FALSE,"AVE VEH";#N/A,#N/A,FALSE,"METRICS";#N/A,#N/A,FALSE,"Prod Cost";#N/A,#N/A,FALSE,"CMTOTCST";#N/A,#N/A,FALSE,"Roadmap";#N/A,#N/A,FALSE,"Road Text";#N/A,#N/A,FALSE,"VAVE";#N/A,#N/A,FALSE,"Warranty #1";#N/A,#N/A,FALSE,"Warranty #2";#N/A,#N/A,FALSE,"Purchasing"}</definedName>
    <definedName name="_OCF01">#REF!</definedName>
    <definedName name="_OCF02">#REF!</definedName>
    <definedName name="_OCF94">#REF!</definedName>
    <definedName name="_OCF95">#REF!</definedName>
    <definedName name="_OCF96">#REF!</definedName>
    <definedName name="_OCF97">#REF!</definedName>
    <definedName name="_OCF98">#REF!</definedName>
    <definedName name="_OCF99">#REF!</definedName>
    <definedName name="_OGA01">#REF!</definedName>
    <definedName name="_OGA02">#REF!</definedName>
    <definedName name="_OGA03">#REF!</definedName>
    <definedName name="_OGA99">#REF!</definedName>
    <definedName name="_OP1">#REF!</definedName>
    <definedName name="_OP2">#REF!</definedName>
    <definedName name="_OP3">#REF!</definedName>
    <definedName name="_OP4">#REF!</definedName>
    <definedName name="_Order1" hidden="1">255</definedName>
    <definedName name="_Order2" hidden="1">255</definedName>
    <definedName name="_Parse_In" hidden="1">#REF!</definedName>
    <definedName name="_Parse_Out" hidden="1">#REF!</definedName>
    <definedName name="_pc01">#REF!</definedName>
    <definedName name="_pc02">#REF!</definedName>
    <definedName name="_pc03">#REF!</definedName>
    <definedName name="_pc04">#REF!</definedName>
    <definedName name="_PG1">#REF!</definedName>
    <definedName name="_PG2">#REF!</definedName>
    <definedName name="_PG3">#REF!</definedName>
    <definedName name="_PG4">#REF!</definedName>
    <definedName name="_PG5">#REF!</definedName>
    <definedName name="_po1" hidden="1">{"Presentation",#N/A,FALSE,"Feb96 - ALL"}</definedName>
    <definedName name="_pr01">#REF!</definedName>
    <definedName name="_pr02">#REF!</definedName>
    <definedName name="_pr03">#REF!</definedName>
    <definedName name="_pr04">#REF!</definedName>
    <definedName name="_pr05">#REF!</definedName>
    <definedName name="_PV1">7</definedName>
    <definedName name="_QT10">#REF!</definedName>
    <definedName name="_recomms">#REF!</definedName>
    <definedName name="_Regression_Int" hidden="1">1</definedName>
    <definedName name="_rev99">#REF!</definedName>
    <definedName name="_sdg1" hidden="1">{#N/A,#N/A,FALSE,"Assumptions";#N/A,#N/A,FALSE,"Volumes";#N/A,#N/A,FALSE,"Pricing";#N/A,#N/A,FALSE,"Variable Cost";#N/A,#N/A,FALSE,"Investment";#N/A,#N/A,FALSE,"Profitability";#N/A,#N/A,FALSE,"Business Comparison"}</definedName>
    <definedName name="_Sort" hidden="1">#REF!</definedName>
    <definedName name="_t5">#REF!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AX01">#REF!</definedName>
    <definedName name="_TOP10">#REF!</definedName>
    <definedName name="_usw2">#REF!</definedName>
    <definedName name="_ut1" hidden="1">{"rev",#N/A,FALSE,"ppepsum";"vcost",#N/A,FALSE,"ppepsum";"ecprof",#N/A,FALSE,"ppepsum"}</definedName>
    <definedName name="_VAL1">#REF!</definedName>
    <definedName name="_VAL2">#REF!</definedName>
    <definedName name="_VAL3">#REF!</definedName>
    <definedName name="_VAL4">#REF!</definedName>
    <definedName name="_validate">#REF!</definedName>
    <definedName name="_vx1" hidden="1">{#N/A,#N/A,FALSE,"Assumptions";#N/A,#N/A,FALSE,"Volumes";#N/A,#N/A,FALSE,"Pricing";#N/A,#N/A,FALSE,"Variable Cost";#N/A,#N/A,FALSE,"Investment";#N/A,#N/A,FALSE,"Profitability";#N/A,#N/A,FALSE,"Business Comparison"}</definedName>
    <definedName name="_wrn2" hidden="1">{"pep204a",#N/A,FALSE,"tpepsum4a";"pep205a",#N/A,FALSE,"tpepsum4a";"wpep204a",#N/A,FALSE,"tpepsum4a";"wpep205a",#N/A,FALSE,"tpepsum4a"}</definedName>
    <definedName name="_WRN4" hidden="1">{"salaried",#N/A,FALSE,"VLD View (2)"}</definedName>
    <definedName name="_zy1" hidden="1">{#N/A,#N/A,FALSE,"Chart";#N/A,#N/A,FALSE,"Overview";#N/A,#N/A,FALSE,"Overview_Acty";#N/A,#N/A,FALSE,"Inc97D";#N/A,#N/A,FALSE,"Rel_Inc97TD";#N/A,#N/A,FALSE,"Rel_Inc_97_NTD";#N/A,#N/A,FALSE,"Marketing";#N/A,#N/A,FALSE,"Pot_97"}</definedName>
    <definedName name="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a" hidden="1">{"REVISED",#N/A,FALSE,"Sheet1"}</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brevQtr">#REF!</definedName>
    <definedName name="abc" hidden="1">{"Presentation",#N/A,FALSE,"Feb96 - ALL"}</definedName>
    <definedName name="abcd" hidden="1">{"Fiesta Facer Page",#N/A,FALSE,"Q_C_S";"Fiesta Main Page",#N/A,FALSE,"V_L";"Fiesta 95BP Struct",#N/A,FALSE,"StructBP";"Fiesta Post 95BP Struct",#N/A,FALSE,"AdjStructBP"}</definedName>
    <definedName name="aca">#REF!</definedName>
    <definedName name="Accounts_Receivable">#REF!</definedName>
    <definedName name="aceout">#REF!</definedName>
    <definedName name="acl">#REF!</definedName>
    <definedName name="ACQCAPX00">#REF!</definedName>
    <definedName name="ACQCAPX02">#REF!</definedName>
    <definedName name="ACQCAPX03">#REF!</definedName>
    <definedName name="Acquisitions_NonCash">#REF!</definedName>
    <definedName name="actest">#REF!</definedName>
    <definedName name="Actual" hidden="1">{#N/A,#N/A,TRUE,"Historicals";#N/A,#N/A,TRUE,"Charts";#N/A,#N/A,TRUE,"Forecasts"}</definedName>
    <definedName name="Actual_IRRs">#REF!</definedName>
    <definedName name="ad00_">#REF!</definedName>
    <definedName name="ad01_">#REF!</definedName>
    <definedName name="ad02_">#REF!</definedName>
    <definedName name="ad03_">#REF!</definedName>
    <definedName name="ad04_">#REF!</definedName>
    <definedName name="ad05_">#REF!</definedName>
    <definedName name="ad06_">#REF!</definedName>
    <definedName name="ad07_">#REF!</definedName>
    <definedName name="ad08_">#REF!</definedName>
    <definedName name="ad09_">#REF!</definedName>
    <definedName name="ADD_FWD">#REF!</definedName>
    <definedName name="adfssasdfa" hidden="1">{"salaried",#N/A,FALSE,"VLD View (2)"}</definedName>
    <definedName name="Adjusted_EBIT">#REF!</definedName>
    <definedName name="Adjusted_EBITDA">#REF!</definedName>
    <definedName name="Adjusted_EPS">#REF!</definedName>
    <definedName name="adsfadsfads" hidden="1">{"pep204a",#N/A,FALSE,"tpepsum4a";"pep205a",#N/A,FALSE,"tpepsum4a";"wpep204a",#N/A,FALSE,"tpepsum4a";"wpep205a",#N/A,FALSE,"tpepsum4a"}</definedName>
    <definedName name="af" hidden="1">{"'Directory'!$A$72:$E$91"}</definedName>
    <definedName name="afa">#REF!</definedName>
    <definedName name="afc">#REF!</definedName>
    <definedName name="afdasf" hidden="1">{"Presentation",#N/A,FALSE,"Feb96 - ALL"}</definedName>
    <definedName name="aflökj" hidden="1">{"pep204a",#N/A,FALSE,"tpepsum4a";"pep205a",#N/A,FALSE,"tpepsum4a";"wpep204a",#N/A,FALSE,"tpepsum4a";"wpep205a",#N/A,FALSE,"tpepsum4a"}</definedName>
    <definedName name="ag" hidden="1">{"'Directory'!$A$72:$E$91"}</definedName>
    <definedName name="AGY">#REF!</definedName>
    <definedName name="AGY_Rating">#REF!</definedName>
    <definedName name="AGY_Target">#REF!</definedName>
    <definedName name="ahh" hidden="1">{"'Directory'!$A$72:$E$91"}</definedName>
    <definedName name="aie">#REF!</definedName>
    <definedName name="AL_email">"alamba@isigrp.com"</definedName>
    <definedName name="AL_phone">"(XXX) XXX-XXXX"</definedName>
    <definedName name="All_Metric">OFFSET(#REF!,0,0,COUNTA(#REF!)-1,2)</definedName>
    <definedName name="ALLIB">#REF!</definedName>
    <definedName name="ALLIBGR">#REF!</definedName>
    <definedName name="ALLY">#REF!</definedName>
    <definedName name="ALLYXX" hidden="1">{"Page One",#N/A,FALSE,"Model";"Page 2",#N/A,FALSE,"Model";"Page 3",#N/A,FALSE,"Model"}</definedName>
    <definedName name="alogin">#REF!</definedName>
    <definedName name="Americas_License_Revenue">#REF!</definedName>
    <definedName name="Amortisation_pension_actuarial_gain_loss">#REF!</definedName>
    <definedName name="Amortization_Of_Intangible_Assets">#REF!</definedName>
    <definedName name="Amount_Spent_Share_Repurchase">#REF!</definedName>
    <definedName name="Analyst">#REF!</definedName>
    <definedName name="Analyst_Email">#REF!</definedName>
    <definedName name="Analyst_Phone">#REF!</definedName>
    <definedName name="and">#REF!</definedName>
    <definedName name="andits" hidden="1">{"salaried",#N/A,FALSE,"VLD View (2)"}</definedName>
    <definedName name="anf">#REF!</definedName>
    <definedName name="anl">#REF!</definedName>
    <definedName name="ann_is">#REF!</definedName>
    <definedName name="AnnualPL">#REF!</definedName>
    <definedName name="AnnualRevenueGrowth">#REF!</definedName>
    <definedName name="AnnualSales">#REF!</definedName>
    <definedName name="anscount" hidden="1">1</definedName>
    <definedName name="aq">#REF!</definedName>
    <definedName name="AR">#REF!</definedName>
    <definedName name="aratio">#REF!</definedName>
    <definedName name="AreasForDeletion">#REF!</definedName>
    <definedName name="Argentina">#REF!</definedName>
    <definedName name="Arial">#REF!</definedName>
    <definedName name="as" hidden="1">{"'Directory'!$A$72:$E$91"}</definedName>
    <definedName name="As_of">#REF!</definedName>
    <definedName name="AS2DocOpenMode" hidden="1">"AS2DocumentBrowse"</definedName>
    <definedName name="asa" hidden="1">{"pep204a",#N/A,FALSE,"tpepsum4a";"pep205a",#N/A,FALSE,"tpepsum4a";"wpep204a",#N/A,FALSE,"tpepsum4a";"wpep205a",#N/A,FALSE,"tpepsum4a"}</definedName>
    <definedName name="ASCA">#REF!</definedName>
    <definedName name="ASCA_CONS00">#REF!</definedName>
    <definedName name="ASCA_CONS01">#REF!</definedName>
    <definedName name="ASCA_CONS99">#REF!</definedName>
    <definedName name="ASCA_CONSENSUS">#REF!</definedName>
    <definedName name="asdf" hidden="1">{#N/A,#N/A,FALSE,"Projections";#N/A,#N/A,FALSE,"Acq Mult";#N/A,#N/A,FALSE,"TWER Mult";#N/A,#N/A,FALSE,"DCF EBITDA";#N/A,#N/A,FALSE,"DCF EBIT";#N/A,#N/A,FALSE,"Debt Accr";#N/A,#N/A,FALSE,"Stock Accr";#N/A,#N/A,FALSE,"Debt Stock Accr";#N/A,#N/A,FALSE,"Accr Dil Sensi"}</definedName>
    <definedName name="asdfaf" hidden="1">{"Earnings",#N/A,FALSE,"MASTER"}</definedName>
    <definedName name="asf">#REF!</definedName>
    <definedName name="ASGHRH" hidden="1">{#N/A,#N/A,FALSE,"Cover";#N/A,#N/A,FALSE,"Profits";#N/A,#N/A,FALSE,"ABS";#N/A,#N/A,FALSE,"TFLE Detail";#N/A,#N/A,FALSE,"TFLE Walk";#N/A,#N/A,FALSE,"Variable Cost";#N/A,#N/A,FALSE,"V.C. Walk"}</definedName>
    <definedName name="asghrh1" hidden="1">{#N/A,#N/A,FALSE,"Cover";#N/A,#N/A,FALSE,"Profits";#N/A,#N/A,FALSE,"ABS";#N/A,#N/A,FALSE,"TFLE Detail";#N/A,#N/A,FALSE,"TFLE Walk";#N/A,#N/A,FALSE,"Variable Cost";#N/A,#N/A,FALSE,"V.C. Walk"}</definedName>
    <definedName name="ASHISH">#REF!</definedName>
    <definedName name="Asia_Pacific_Revenues">#REF!</definedName>
    <definedName name="ASPs">#REF!</definedName>
    <definedName name="Assoc_Divs_Recd">#REF!</definedName>
    <definedName name="Associates_PL">#REF!</definedName>
    <definedName name="Assumptions">#REF!</definedName>
    <definedName name="assumpts">#REF!</definedName>
    <definedName name="asxx">[0]!asxx</definedName>
    <definedName name="at00_">#REF!</definedName>
    <definedName name="at01_">#REF!</definedName>
    <definedName name="at02_">#REF!</definedName>
    <definedName name="at03_">#REF!</definedName>
    <definedName name="at04_">#REF!</definedName>
    <definedName name="at05_">#REF!</definedName>
    <definedName name="at06_">#REF!</definedName>
    <definedName name="at07_">#REF!</definedName>
    <definedName name="at08_">#REF!</definedName>
    <definedName name="at09_">#REF!</definedName>
    <definedName name="ata">#REF!</definedName>
    <definedName name="ATCF00B">#REF!</definedName>
    <definedName name="ATCF00PFB">#REF!</definedName>
    <definedName name="ATCF01B">#REF!</definedName>
    <definedName name="ATCF02B">#REF!</definedName>
    <definedName name="ATCF02C">#REF!</definedName>
    <definedName name="ATCF03B">#REF!</definedName>
    <definedName name="ATCF93B">#REF!</definedName>
    <definedName name="ATCF94B">#REF!</definedName>
    <definedName name="ATCF95B">#REF!</definedName>
    <definedName name="ATCF96B">#REF!</definedName>
    <definedName name="ATCF97B">#REF!</definedName>
    <definedName name="ATCF98B">#REF!</definedName>
    <definedName name="ATCF99B">#REF!</definedName>
    <definedName name="ATCF99PFB">#REF!</definedName>
    <definedName name="ate">#REF!</definedName>
    <definedName name="att">#REF!</definedName>
    <definedName name="Attendance">#REF!</definedName>
    <definedName name="atype">#REF!</definedName>
    <definedName name="AU">#REF!</definedName>
    <definedName name="AUSTRALIA_NET">110</definedName>
    <definedName name="AUSTRIA_NET">107</definedName>
    <definedName name="AVELIFE">3</definedName>
    <definedName name="avepasintr">#REF!</definedName>
    <definedName name="Average_Employees">#REF!</definedName>
    <definedName name="AZR">#REF!</definedName>
    <definedName name="azr_01ea">#REF!</definedName>
    <definedName name="AZR_Rating">#REF!</definedName>
    <definedName name="AZR_Target">#REF!</definedName>
    <definedName name="b"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b2x" hidden="1">{"Presentation",#N/A,FALSE,"Feb96 - ALL"}</definedName>
    <definedName name="b3x" hidden="1">{#N/A,#N/A,FALSE,"title";#N/A,#N/A,FALSE,"AVE VEH";#N/A,#N/A,FALSE,"METRICS";#N/A,#N/A,FALSE,"Prod Cost";#N/A,#N/A,FALSE,"CMTOTCST";#N/A,#N/A,FALSE,"Roadmap";#N/A,#N/A,FALSE,"Road Text";#N/A,#N/A,FALSE,"VAVE";#N/A,#N/A,FALSE,"Warranty #1";#N/A,#N/A,FALSE,"Warranty #2";#N/A,#N/A,FALSE,"Purchasing"}</definedName>
    <definedName name="b4x" hidden="1">{"Fiesta Facer Page",#N/A,FALSE,"Q_C_S";"Fiesta Main Page",#N/A,FALSE,"V_L";"Fiesta 95BP Struct",#N/A,FALSE,"StructBP";"Fiesta Post 95BP Struct",#N/A,FALSE,"AdjStructBP"}</definedName>
    <definedName name="b5x" hidden="1">{"Presentation",#N/A,FALSE,"Feb96 - ALL"}</definedName>
    <definedName name="b6x" hidden="1">{#N/A,#N/A,FALSE,"title";#N/A,#N/A,FALSE,"AVE VEH";#N/A,#N/A,FALSE,"METRICS";#N/A,#N/A,FALSE,"Prod Cost";#N/A,#N/A,FALSE,"CMTOTCST";#N/A,#N/A,FALSE,"Roadmap";#N/A,#N/A,FALSE,"Road Text";#N/A,#N/A,FALSE,"VAVE";#N/A,#N/A,FALSE,"Warranty #1";#N/A,#N/A,FALSE,"Warranty #2";#N/A,#N/A,FALSE,"Purchasing"}</definedName>
    <definedName name="bab">#REF!</definedName>
    <definedName name="bad">#REF!</definedName>
    <definedName name="bae">#REF!</definedName>
    <definedName name="Balance">#REF!</definedName>
    <definedName name="Balance_Sheet">#REF!</definedName>
    <definedName name="Bank" hidden="1">{TRUE,TRUE,-1.25,-15.5,456.75,279.75,FALSE,FALSE,TRUE,TRUE,0,1,21,1,127,6,3,4,TRUE,TRUE,3,TRUE,1,TRUE,100,"Swvu.profits.","ACwvu.profits.",1,FALSE,FALSE,0.511811023622047,0.511811023622047,0.511811023622047,0.511811023622047,1,"","",FALSE,FALSE,FALSE,FALSE,1,#N/A,1,1,#DIV/0!,FALSE,"Rwvu.profits.",#N/A,FALSE,FALSE}</definedName>
    <definedName name="BanksOnly">#REF!,#REF!,#REF!,#REF!,#REF!,#REF!,#REF!,#REF!,#REF!,#REF!</definedName>
    <definedName name="bao">#REF!</definedName>
    <definedName name="bap">#REF!</definedName>
    <definedName name="BARRY">#REF!</definedName>
    <definedName name="BaseName">#REF!</definedName>
    <definedName name="BaseTick">#REF!</definedName>
    <definedName name="bat">#REF!</definedName>
    <definedName name="bay">#REF!</definedName>
    <definedName name="bb">#REF!</definedName>
    <definedName name="BB_email">"bbaytosh@isigrp.com"</definedName>
    <definedName name="BB_phone">"(212) 446-9469"</definedName>
    <definedName name="bba">#REF!</definedName>
    <definedName name="bbf">#REF!</definedName>
    <definedName name="bbx">#REF!</definedName>
    <definedName name="bca">#REF!</definedName>
    <definedName name="bcb">#REF!</definedName>
    <definedName name="bce">#REF!</definedName>
    <definedName name="BCF00">#REF!</definedName>
    <definedName name="BCF00PF">#REF!</definedName>
    <definedName name="BCF99PF">#REF!</definedName>
    <definedName name="BCFMARG00">#REF!</definedName>
    <definedName name="BCFMARG00PF">#REF!</definedName>
    <definedName name="BCFMARG01">#REF!</definedName>
    <definedName name="BCFMARG02">#REF!</definedName>
    <definedName name="BCFMARG93">#REF!</definedName>
    <definedName name="BCFMARG94">#REF!</definedName>
    <definedName name="BCFMARG95">#REF!</definedName>
    <definedName name="BCFMARG97">#REF!</definedName>
    <definedName name="BCFMARG98">#REF!</definedName>
    <definedName name="BCFMARG99">#REF!</definedName>
    <definedName name="BCFMARG99PF">#REF!</definedName>
    <definedName name="bcl">#REF!</definedName>
    <definedName name="bcm">#REF!</definedName>
    <definedName name="bcp">#REF!</definedName>
    <definedName name="bcr">#REF!</definedName>
    <definedName name="bct">#REF!</definedName>
    <definedName name="bcw">#REF!</definedName>
    <definedName name="bdb">#REF!</definedName>
    <definedName name="bdc">#REF!</definedName>
    <definedName name="bdd">#REF!</definedName>
    <definedName name="bdi">#REF!</definedName>
    <definedName name="bdp">#REF!</definedName>
    <definedName name="bds">#REF!</definedName>
    <definedName name="bdt">#REF!</definedName>
    <definedName name="Bear" hidden="1">{#N/A,#N/A,FALSE,"TS";#N/A,#N/A,FALSE,"Combo";#N/A,#N/A,FALSE,"FAIR";#N/A,#N/A,FALSE,"RBC";#N/A,#N/A,FALSE,"xxxx";#N/A,#N/A,FALSE,"A_D";#N/A,#N/A,FALSE,"WACC";#N/A,#N/A,FALSE,"DCF";#N/A,#N/A,FALSE,"LBO";#N/A,#N/A,FALSE,"AcqMults";#N/A,#N/A,FALSE,"CompMults"}</definedName>
    <definedName name="BEL_NET">111</definedName>
    <definedName name="beq">#REF!</definedName>
    <definedName name="bet">#REF!</definedName>
    <definedName name="beta">#REF!</definedName>
    <definedName name="bfa">#REF!</definedName>
    <definedName name="bfc">#REF!</definedName>
    <definedName name="BFPT">#REF!</definedName>
    <definedName name="bia">#REF!</definedName>
    <definedName name="bib">#REF!</definedName>
    <definedName name="bie">#REF!</definedName>
    <definedName name="bin">#REF!</definedName>
    <definedName name="bio">#REF!</definedName>
    <definedName name="bir">#REF!</definedName>
    <definedName name="bit">#REF!</definedName>
    <definedName name="BKS">#REF!</definedName>
    <definedName name="BKSIND">#REF!</definedName>
    <definedName name="BLKB">#REF!</definedName>
    <definedName name="bll">#REF!</definedName>
    <definedName name="block.balancesheet.blue">#REF!</definedName>
    <definedName name="block.businessbackground.blue">#REF!</definedName>
    <definedName name="block.capitalhistory.blue">#REF!</definedName>
    <definedName name="block.cashflow.blue">#REF!</definedName>
    <definedName name="block.changes.blue">#REF!</definedName>
    <definedName name="block.checksum.blue">#REF!</definedName>
    <definedName name="block.comment.blue">#REF!</definedName>
    <definedName name="block.commentonlatestresults.blue">#REF!</definedName>
    <definedName name="block.companyhistory.blue">#REF!</definedName>
    <definedName name="block.dateoflast.blue">#REF!</definedName>
    <definedName name="block.Discounted.blue">#REF!</definedName>
    <definedName name="block.dividenddata.blue">#REF!</definedName>
    <definedName name="block.ebitbreakdown.none">#REF!</definedName>
    <definedName name="block.estbreakdownofpretax.blue">#REF!</definedName>
    <definedName name="block.estbreakdownofpretax.none">#REF!</definedName>
    <definedName name="block.estbreakdownofrevenue.blue">#REF!</definedName>
    <definedName name="block.estbreakdownofrevenue.none">#REF!</definedName>
    <definedName name="block.expansionplans.blue">#REF!</definedName>
    <definedName name="block.forecastandratings.blue">#REF!</definedName>
    <definedName name="block.forecasts.blue">#REF!</definedName>
    <definedName name="block.highslows.blue">#REF!</definedName>
    <definedName name="block.identity.blue">#REF!</definedName>
    <definedName name="block.IncomeStatement.blue">#REF!</definedName>
    <definedName name="block.interimresults.blue">#REF!</definedName>
    <definedName name="block.investments.blue">#REF!</definedName>
    <definedName name="block.investmentstructure.blue">#REF!</definedName>
    <definedName name="block.KeyData.blue">#REF!</definedName>
    <definedName name="block.mainpoints.red">#REF!</definedName>
    <definedName name="block.majorshareholders.blue">#REF!</definedName>
    <definedName name="block.Miscellaneous.blue">#REF!</definedName>
    <definedName name="block.miscellaneous.none">#REF!</definedName>
    <definedName name="block.navbreakdown.none">#REF!</definedName>
    <definedName name="block.negfactors.blue">#REF!</definedName>
    <definedName name="block.operatingstats.blue">#REF!</definedName>
    <definedName name="block.Other.blue">#REF!</definedName>
    <definedName name="block.outlook.blue">#REF!</definedName>
    <definedName name="block.perindex.blue">#REF!</definedName>
    <definedName name="block.perrelative.none">#REF!</definedName>
    <definedName name="block.posfactors.blue">#REF!</definedName>
    <definedName name="block.pricechart.none">#REF!</definedName>
    <definedName name="block.profitassumptions.blue">#REF!</definedName>
    <definedName name="block.profitbreakdown.blue">#REF!</definedName>
    <definedName name="block.profitforecast.blue">#REF!</definedName>
    <definedName name="block.profitforecastassumptions.blue">#REF!</definedName>
    <definedName name="block.propschemes.blue">#REF!</definedName>
    <definedName name="block.propschemes.none">#REF!</definedName>
    <definedName name="block.ratioanalysis.blue">#REF!</definedName>
    <definedName name="block.rationanalysis.blue">#REF!</definedName>
    <definedName name="block.Ratios.blue">#REF!</definedName>
    <definedName name="block.relperformance.blue">#REF!</definedName>
    <definedName name="block.SalesBreakdown.blue">#REF!</definedName>
    <definedName name="block.salesbreakdown.none">#REF!</definedName>
    <definedName name="block.sensitivity.blue">#REF!</definedName>
    <definedName name="block.sharedata.blue">#REF!</definedName>
    <definedName name="block.subsidiaries.blue">#REF!</definedName>
    <definedName name="block.tenyear.blue">#REF!</definedName>
    <definedName name="block.tenyearrecord.blue">#REF!</definedName>
    <definedName name="block.title.blue">#REF!</definedName>
    <definedName name="block.warrconv.blue">#REF!</definedName>
    <definedName name="BLPH1" hidden="1">#REF!</definedName>
    <definedName name="BLPH10" hidden="1">#REF!</definedName>
    <definedName name="BLPH11" hidden="1">#REF!</definedName>
    <definedName name="BLPH12" hidden="1">#REF!</definedName>
    <definedName name="BLPH13" hidden="1">#REF!</definedName>
    <definedName name="BLPH14" hidden="1">#REF!</definedName>
    <definedName name="BLPH15" hidden="1">#REF!</definedName>
    <definedName name="BLPH16" hidden="1">#REF!</definedName>
    <definedName name="BLPH2" hidden="1">#REF!</definedName>
    <definedName name="blph20" hidden="1">#REF!</definedName>
    <definedName name="BLPH3" hidden="1">#REF!</definedName>
    <definedName name="BLPH4" hidden="1">#REF!</definedName>
    <definedName name="BLPH5" hidden="1">#REF!</definedName>
    <definedName name="BLPH6" hidden="1">#REF!</definedName>
    <definedName name="BLPH7" hidden="1">#REF!</definedName>
    <definedName name="BLPH8" hidden="1">#REF!</definedName>
    <definedName name="BLPH9" hidden="1">#REF!</definedName>
    <definedName name="BLPR10020040303143550017" hidden="1">#REF!</definedName>
    <definedName name="BLPR10020040303143550017_1_1" hidden="1">#REF!</definedName>
    <definedName name="BLPR10120040303143550017" hidden="1">#REF!</definedName>
    <definedName name="BLPR10120040303143550017_1_1" hidden="1">#REF!</definedName>
    <definedName name="BLPR1020040303143540803" hidden="1">#REF!</definedName>
    <definedName name="BLPR1020040303143540803_1_3" hidden="1">#REF!</definedName>
    <definedName name="BLPR1020040303143540803_2_3" hidden="1">#REF!</definedName>
    <definedName name="BLPR1020040303143540803_3_3" hidden="1">#REF!</definedName>
    <definedName name="BLPR10220040303143550017" hidden="1">#REF!</definedName>
    <definedName name="BLPR10220040303143550017_1_1" hidden="1">#REF!</definedName>
    <definedName name="BLPR10320040303143550017" hidden="1">#REF!</definedName>
    <definedName name="BLPR10320040303143550017_1_1" hidden="1">#REF!</definedName>
    <definedName name="BLPR10420040303143550027" hidden="1">#REF!</definedName>
    <definedName name="BLPR10420040303143550027_1_1" hidden="1">#REF!</definedName>
    <definedName name="BLPR10520040303143550027" hidden="1">#REF!</definedName>
    <definedName name="BLPR10520040303143550027_1_1" hidden="1">#REF!</definedName>
    <definedName name="BLPR10620040303143550027" hidden="1">#REF!</definedName>
    <definedName name="BLPR10620040303143550027_1_1" hidden="1">#REF!</definedName>
    <definedName name="BLPR10720040303143550027" hidden="1">#REF!</definedName>
    <definedName name="BLPR10720040303143550027_1_1" hidden="1">#REF!</definedName>
    <definedName name="BLPR10820040303143550027" hidden="1">#REF!</definedName>
    <definedName name="BLPR10820040303143550027_1_1" hidden="1">#REF!</definedName>
    <definedName name="BLPR10920040303143550027" hidden="1">#REF!</definedName>
    <definedName name="BLPR10920040303143550027_1_1" hidden="1">#REF!</definedName>
    <definedName name="BLPR11020040303143550027" hidden="1">#REF!</definedName>
    <definedName name="BLPR11020040303143550027_1_1" hidden="1">#REF!</definedName>
    <definedName name="BLPR11120040303143550037" hidden="1">#REF!</definedName>
    <definedName name="BLPR11120040303143550037_1_1" hidden="1">#REF!</definedName>
    <definedName name="BLPR1120040303143540803" hidden="1">#REF!</definedName>
    <definedName name="BLPR1120040303143540803_1_3" hidden="1">#REF!</definedName>
    <definedName name="BLPR1120040303143540803_2_3" hidden="1">#REF!</definedName>
    <definedName name="BLPR1120040303143540803_3_3" hidden="1">#REF!</definedName>
    <definedName name="BLPR11220040303143550037" hidden="1">#REF!</definedName>
    <definedName name="BLPR11220040303143550037_1_1" hidden="1">#REF!</definedName>
    <definedName name="BLPR11320040303143550037" hidden="1">#REF!</definedName>
    <definedName name="BLPR11320040303143550037_1_1" hidden="1">#REF!</definedName>
    <definedName name="BLPR11420040303143550037" hidden="1">#REF!</definedName>
    <definedName name="BLPR11420040303143550037_1_1" hidden="1">#REF!</definedName>
    <definedName name="BLPR11520040303143550037" hidden="1">#REF!</definedName>
    <definedName name="BLPR11520040303143550037_1_1" hidden="1">#REF!</definedName>
    <definedName name="BLPR11620040303143550037" hidden="1">#REF!</definedName>
    <definedName name="BLPR11620040303143550037_1_1" hidden="1">#REF!</definedName>
    <definedName name="BLPR11720040303143550047" hidden="1">#REF!</definedName>
    <definedName name="BLPR11720040303143550047_1_1" hidden="1">#REF!</definedName>
    <definedName name="BLPR11820040303143550047" hidden="1">#REF!</definedName>
    <definedName name="BLPR11820040303143550047_1_1" hidden="1">#REF!</definedName>
    <definedName name="BLPR11920040303143550047" hidden="1">#REF!</definedName>
    <definedName name="BLPR11920040303143550047_1_1" hidden="1">#REF!</definedName>
    <definedName name="BLPR120040303143540763" hidden="1">#REF!</definedName>
    <definedName name="BLPR120040303143540763_1_3" hidden="1">#REF!</definedName>
    <definedName name="BLPR120040303143540763_2_3" hidden="1">#REF!</definedName>
    <definedName name="BLPR120040303143540763_3_3" hidden="1">#REF!</definedName>
    <definedName name="BLPR12020040303143550047" hidden="1">#REF!</definedName>
    <definedName name="BLPR12020040303143550047_1_1" hidden="1">#REF!</definedName>
    <definedName name="BLPR12120040303143550047" hidden="1">#REF!</definedName>
    <definedName name="BLPR12120040303143550047_1_1" hidden="1">#REF!</definedName>
    <definedName name="BLPR1220040303143540803" hidden="1">#REF!</definedName>
    <definedName name="BLPR1220040303143540803_1_3" hidden="1">#REF!</definedName>
    <definedName name="BLPR1220040303143540803_2_3" hidden="1">#REF!</definedName>
    <definedName name="BLPR1220040303143540803_3_3" hidden="1">#REF!</definedName>
    <definedName name="BLPR12220040303143550047" hidden="1">#REF!</definedName>
    <definedName name="BLPR12220040303143550047_1_1" hidden="1">#REF!</definedName>
    <definedName name="BLPR12320040303143550047" hidden="1">#REF!</definedName>
    <definedName name="BLPR12320040303143550047_1_1" hidden="1">#REF!</definedName>
    <definedName name="BLPR12420040303143550057" hidden="1">#REF!</definedName>
    <definedName name="BLPR12420040303143550057_1_1" hidden="1">#REF!</definedName>
    <definedName name="BLPR12520040303143550057" hidden="1">#REF!</definedName>
    <definedName name="BLPR12520040303143550057_1_1" hidden="1">#REF!</definedName>
    <definedName name="BLPR12620040303143550057" hidden="1">#REF!</definedName>
    <definedName name="BLPR12620040303143550057_1_1" hidden="1">#REF!</definedName>
    <definedName name="BLPR12720040303143550057" hidden="1">#REF!</definedName>
    <definedName name="BLPR12720040303143550057_1_1" hidden="1">#REF!</definedName>
    <definedName name="BLPR12820040303143550057" hidden="1">#REF!</definedName>
    <definedName name="BLPR12820040303143550057_1_1" hidden="1">#REF!</definedName>
    <definedName name="BLPR12920040303143550057" hidden="1">#REF!</definedName>
    <definedName name="BLPR12920040303143550057_1_1" hidden="1">#REF!</definedName>
    <definedName name="BLPR13020040303143550067" hidden="1">#REF!</definedName>
    <definedName name="BLPR13020040303143550067_1_1" hidden="1">#REF!</definedName>
    <definedName name="BLPR13120040303143550067" hidden="1">#REF!</definedName>
    <definedName name="BLPR13120040303143550067_1_1" hidden="1">#REF!</definedName>
    <definedName name="BLPR1320040303143540813" hidden="1">#REF!</definedName>
    <definedName name="BLPR1320040303143540813_1_3" hidden="1">#REF!</definedName>
    <definedName name="BLPR1320040303143540813_2_3" hidden="1">#REF!</definedName>
    <definedName name="BLPR1320040303143540813_3_3" hidden="1">#REF!</definedName>
    <definedName name="BLPR13220040303143550067" hidden="1">#REF!</definedName>
    <definedName name="BLPR13220040303143550067_1_1" hidden="1">#REF!</definedName>
    <definedName name="BLPR13320040303143550067" hidden="1">#REF!</definedName>
    <definedName name="BLPR13320040303143550067_1_1" hidden="1">#REF!</definedName>
    <definedName name="BLPR13420040303143550067" hidden="1">#REF!</definedName>
    <definedName name="BLPR13420040303143550067_1_1" hidden="1">#REF!</definedName>
    <definedName name="BLPR13520040303143550067" hidden="1">#REF!</definedName>
    <definedName name="BLPR13520040303143550067_1_1" hidden="1">#REF!</definedName>
    <definedName name="BLPR13620040303143550077" hidden="1">#REF!</definedName>
    <definedName name="BLPR13620040303143550077_1_1" hidden="1">#REF!</definedName>
    <definedName name="BLPR13720040303143550077" hidden="1">#REF!</definedName>
    <definedName name="BLPR13720040303143550077_1_1" hidden="1">#REF!</definedName>
    <definedName name="BLPR13820040303143550077" hidden="1">#REF!</definedName>
    <definedName name="BLPR13820040303143550077_1_1" hidden="1">#REF!</definedName>
    <definedName name="BLPR13920040303143550077" hidden="1">#REF!</definedName>
    <definedName name="BLPR13920040303143550077_1_1" hidden="1">#REF!</definedName>
    <definedName name="BLPR14020040303143550077" hidden="1">#REF!</definedName>
    <definedName name="BLPR14020040303143550077_1_1" hidden="1">#REF!</definedName>
    <definedName name="BLPR14120040303143550077" hidden="1">#REF!</definedName>
    <definedName name="BLPR14120040303143550077_1_1" hidden="1">#REF!</definedName>
    <definedName name="BLPR1420040303143540813" hidden="1">#REF!</definedName>
    <definedName name="BLPR1420040303143540813_1_3" hidden="1">#REF!</definedName>
    <definedName name="BLPR1420040303143540813_2_3" hidden="1">#REF!</definedName>
    <definedName name="BLPR1420040303143540813_3_3" hidden="1">#REF!</definedName>
    <definedName name="BLPR14220040303143550077" hidden="1">#REF!</definedName>
    <definedName name="BLPR14220040303143550077_1_1" hidden="1">#REF!</definedName>
    <definedName name="BLPR14320040303143550077" hidden="1">#REF!</definedName>
    <definedName name="BLPR14320040303143550077_1_1" hidden="1">#REF!</definedName>
    <definedName name="BLPR14420040303143550077" hidden="1">#REF!</definedName>
    <definedName name="BLPR14420040303143550077_1_1" hidden="1">#REF!</definedName>
    <definedName name="BLPR14520040303143550077" hidden="1">#REF!</definedName>
    <definedName name="BLPR14520040303143550077_1_1" hidden="1">#REF!</definedName>
    <definedName name="BLPR14620040303143550077" hidden="1">#REF!</definedName>
    <definedName name="BLPR14620040303143550077_1_1" hidden="1">#REF!</definedName>
    <definedName name="BLPR14720040303143550077" hidden="1">#REF!</definedName>
    <definedName name="BLPR14720040303143550077_1_1" hidden="1">#REF!</definedName>
    <definedName name="BLPR14820040303143550077" hidden="1">#REF!</definedName>
    <definedName name="BLPR14820040303143550077_1_1" hidden="1">#REF!</definedName>
    <definedName name="BLPR14920040303143550077" hidden="1">#REF!</definedName>
    <definedName name="BLPR14920040303143550077_1_1" hidden="1">#REF!</definedName>
    <definedName name="BLPR15020040303143550087" hidden="1">#REF!</definedName>
    <definedName name="BLPR15020040303143550087_1_1" hidden="1">#REF!</definedName>
    <definedName name="BLPR15120040303143550087" hidden="1">#REF!</definedName>
    <definedName name="BLPR15120040303143550087_1_1" hidden="1">#REF!</definedName>
    <definedName name="BLPR1520040303143540813" hidden="1">#REF!</definedName>
    <definedName name="BLPR1520040303143540813_1_3" hidden="1">#REF!</definedName>
    <definedName name="BLPR1520040303143540813_2_3" hidden="1">#REF!</definedName>
    <definedName name="BLPR1520040303143540813_3_3" hidden="1">#REF!</definedName>
    <definedName name="BLPR15220040303143550087" hidden="1">#REF!</definedName>
    <definedName name="BLPR15220040303143550087_1_1" hidden="1">#REF!</definedName>
    <definedName name="BLPR15320040303143550087" hidden="1">#REF!</definedName>
    <definedName name="BLPR15320040303143550087_1_1" hidden="1">#REF!</definedName>
    <definedName name="BLPR15420040303143550087" hidden="1">#REF!</definedName>
    <definedName name="BLPR15420040303143550087_1_1" hidden="1">#REF!</definedName>
    <definedName name="BLPR15520040303143550207" hidden="1">#REF!</definedName>
    <definedName name="BLPR15520040303143550207_1_2" hidden="1">#REF!</definedName>
    <definedName name="BLPR15520040303143550207_2_2" hidden="1">#REF!</definedName>
    <definedName name="BLPR15620040303143550227" hidden="1">#REF!</definedName>
    <definedName name="BLPR15620040303143550227_1_2" hidden="1">#REF!</definedName>
    <definedName name="BLPR15620040303143550227_2_2" hidden="1">#REF!</definedName>
    <definedName name="BLPR15720040303143550237" hidden="1">#REF!</definedName>
    <definedName name="BLPR15720040303143550237_1_2" hidden="1">#REF!</definedName>
    <definedName name="BLPR15720040303143550237_2_2" hidden="1">#REF!</definedName>
    <definedName name="BLPR15820040303143550257" hidden="1">#REF!</definedName>
    <definedName name="BLPR15820040303143550257_1_2" hidden="1">#REF!</definedName>
    <definedName name="BLPR15820040303143550257_2_2" hidden="1">#REF!</definedName>
    <definedName name="BLPR15920040303143550267" hidden="1">#REF!</definedName>
    <definedName name="BLPR15920040303143550267_1_2" hidden="1">#REF!</definedName>
    <definedName name="BLPR15920040303143550267_2_2" hidden="1">#REF!</definedName>
    <definedName name="BLPR16020040303143550287" hidden="1">#REF!</definedName>
    <definedName name="BLPR16020040303143550287_1_2" hidden="1">#REF!</definedName>
    <definedName name="BLPR16020040303143550287_2_2" hidden="1">#REF!</definedName>
    <definedName name="BLPR16120040303143550297" hidden="1">#REF!</definedName>
    <definedName name="BLPR16120040303143550297_1_2" hidden="1">#REF!</definedName>
    <definedName name="BLPR16120040303143550297_2_2" hidden="1">#REF!</definedName>
    <definedName name="BLPR1620040303143540813" hidden="1">#REF!</definedName>
    <definedName name="BLPR1620040303143540813_1_3" hidden="1">#REF!</definedName>
    <definedName name="BLPR1620040303143540813_2_3" hidden="1">#REF!</definedName>
    <definedName name="BLPR1620040303143540813_3_3" hidden="1">#REF!</definedName>
    <definedName name="BLPR16220040303143550317" hidden="1">#REF!</definedName>
    <definedName name="BLPR16220040303143550317_1_2" hidden="1">#REF!</definedName>
    <definedName name="BLPR16220040303143550317_2_2" hidden="1">#REF!</definedName>
    <definedName name="BLPR16320040303143550327" hidden="1">#REF!</definedName>
    <definedName name="BLPR16320040303143550327_1_2" hidden="1">#REF!</definedName>
    <definedName name="BLPR16320040303143550327_2_2" hidden="1">#REF!</definedName>
    <definedName name="BLPR16420040303143550347" hidden="1">#REF!</definedName>
    <definedName name="BLPR16420040303143550347_1_2" hidden="1">#REF!</definedName>
    <definedName name="BLPR16420040303143550347_2_2" hidden="1">#REF!</definedName>
    <definedName name="BLPR16520040303143550357" hidden="1">#REF!</definedName>
    <definedName name="BLPR16520040303143550357_1_2" hidden="1">#REF!</definedName>
    <definedName name="BLPR16520040303143550357_2_2" hidden="1">#REF!</definedName>
    <definedName name="BLPR16620040303143550377" hidden="1">#REF!</definedName>
    <definedName name="BLPR16620040303143550377_1_2" hidden="1">#REF!</definedName>
    <definedName name="BLPR16620040303143550377_2_2" hidden="1">#REF!</definedName>
    <definedName name="BLPR16720040303143550397" hidden="1">#REF!</definedName>
    <definedName name="BLPR16720040303143550397_1_2" hidden="1">#REF!</definedName>
    <definedName name="BLPR16720040303143550397_2_2" hidden="1">#REF!</definedName>
    <definedName name="BLPR16820040303143550407" hidden="1">#REF!</definedName>
    <definedName name="BLPR16820040303143550407_1_2" hidden="1">#REF!</definedName>
    <definedName name="BLPR16820040303143550407_2_2" hidden="1">#REF!</definedName>
    <definedName name="BLPR16920040303143550427" hidden="1">#REF!</definedName>
    <definedName name="BLPR16920040303143550427_1_2" hidden="1">#REF!</definedName>
    <definedName name="BLPR16920040303143550427_2_2" hidden="1">#REF!</definedName>
    <definedName name="BLPR17020040303143550437" hidden="1">#REF!</definedName>
    <definedName name="BLPR17020040303143550437_1_2" hidden="1">#REF!</definedName>
    <definedName name="BLPR17020040303143550437_2_2" hidden="1">#REF!</definedName>
    <definedName name="BLPR17120040303143550457" hidden="1">#REF!</definedName>
    <definedName name="BLPR17120040303143550457_1_2" hidden="1">#REF!</definedName>
    <definedName name="BLPR17120040303143550457_2_2" hidden="1">#REF!</definedName>
    <definedName name="BLPR1720040303143540823" hidden="1">#REF!</definedName>
    <definedName name="BLPR1720040303143540823_1_3" hidden="1">#REF!</definedName>
    <definedName name="BLPR1720040303143540823_2_3" hidden="1">#REF!</definedName>
    <definedName name="BLPR1720040303143540823_3_3" hidden="1">#REF!</definedName>
    <definedName name="BLPR17220040303143550477" hidden="1">#REF!</definedName>
    <definedName name="BLPR17220040303143550477_1_2" hidden="1">#REF!</definedName>
    <definedName name="BLPR17220040303143550477_2_2" hidden="1">#REF!</definedName>
    <definedName name="BLPR17320040303143550487" hidden="1">#REF!</definedName>
    <definedName name="BLPR17320040303143550487_1_2" hidden="1">#REF!</definedName>
    <definedName name="BLPR17320040303143550487_2_2" hidden="1">#REF!</definedName>
    <definedName name="BLPR17420040303143550507" hidden="1">#REF!</definedName>
    <definedName name="BLPR17420040303143550507_1_2" hidden="1">#REF!</definedName>
    <definedName name="BLPR17420040303143550507_2_2" hidden="1">#REF!</definedName>
    <definedName name="BLPR17520040303143550527" hidden="1">#REF!</definedName>
    <definedName name="BLPR17520040303143550527_1_2" hidden="1">#REF!</definedName>
    <definedName name="BLPR17520040303143550527_2_2" hidden="1">#REF!</definedName>
    <definedName name="BLPR17620040303143550547" hidden="1">#REF!</definedName>
    <definedName name="BLPR17620040303143550547_1_2" hidden="1">#REF!</definedName>
    <definedName name="BLPR17620040303143550547_2_2" hidden="1">#REF!</definedName>
    <definedName name="BLPR17720040303143550557" hidden="1">#REF!</definedName>
    <definedName name="BLPR17720040303143550557_1_2" hidden="1">#REF!</definedName>
    <definedName name="BLPR17720040303143550557_2_2" hidden="1">#REF!</definedName>
    <definedName name="BLPR17820040303143550577" hidden="1">#REF!</definedName>
    <definedName name="BLPR17820040303143550577_1_2" hidden="1">#REF!</definedName>
    <definedName name="BLPR17820040303143550577_2_2" hidden="1">#REF!</definedName>
    <definedName name="BLPR17920040303143550597" hidden="1">#REF!</definedName>
    <definedName name="BLPR17920040303143550597_1_2" hidden="1">#REF!</definedName>
    <definedName name="BLPR17920040303143550597_2_2" hidden="1">#REF!</definedName>
    <definedName name="BLPR18020040303143550617" hidden="1">#REF!</definedName>
    <definedName name="BLPR18020040303143550617_1_2" hidden="1">#REF!</definedName>
    <definedName name="BLPR18020040303143550617_2_2" hidden="1">#REF!</definedName>
    <definedName name="BLPR18120040303143550637" hidden="1">#REF!</definedName>
    <definedName name="BLPR18120040303143550637_1_2" hidden="1">#REF!</definedName>
    <definedName name="BLPR18120040303143550637_2_2" hidden="1">#REF!</definedName>
    <definedName name="BLPR1820040303143540823" hidden="1">#REF!</definedName>
    <definedName name="BLPR1820040303143540823_1_3" hidden="1">#REF!</definedName>
    <definedName name="BLPR1820040303143540823_2_3" hidden="1">#REF!</definedName>
    <definedName name="BLPR1820040303143540823_3_3" hidden="1">#REF!</definedName>
    <definedName name="BLPR18220040303143550657" hidden="1">#REF!</definedName>
    <definedName name="BLPR18220040303143550657_1_2" hidden="1">#REF!</definedName>
    <definedName name="BLPR18220040303143550657_2_2" hidden="1">#REF!</definedName>
    <definedName name="BLPR18320040303143550678" hidden="1">#REF!</definedName>
    <definedName name="BLPR18320040303143550678_1_2" hidden="1">#REF!</definedName>
    <definedName name="BLPR18320040303143550678_2_2" hidden="1">#REF!</definedName>
    <definedName name="BLPR18420040303143550698" hidden="1">#REF!</definedName>
    <definedName name="BLPR18420040303143550698_1_2" hidden="1">#REF!</definedName>
    <definedName name="BLPR18420040303143550698_2_2" hidden="1">#REF!</definedName>
    <definedName name="BLPR18520040303143550718" hidden="1">#REF!</definedName>
    <definedName name="BLPR18520040303143550718_1_2" hidden="1">#REF!</definedName>
    <definedName name="BLPR18520040303143550718_2_2" hidden="1">#REF!</definedName>
    <definedName name="BLPR18620040303143550738" hidden="1">#REF!</definedName>
    <definedName name="BLPR18620040303143550738_1_2" hidden="1">#REF!</definedName>
    <definedName name="BLPR18620040303143550738_2_2" hidden="1">#REF!</definedName>
    <definedName name="BLPR18720040303143550758" hidden="1">#REF!</definedName>
    <definedName name="BLPR18720040303143550758_1_2" hidden="1">#REF!</definedName>
    <definedName name="BLPR18720040303143550758_2_2" hidden="1">#REF!</definedName>
    <definedName name="BLPR18820040303143550778" hidden="1">#REF!</definedName>
    <definedName name="BLPR18820040303143550778_1_2" hidden="1">#REF!</definedName>
    <definedName name="BLPR18820040303143550778_2_2" hidden="1">#REF!</definedName>
    <definedName name="BLPR18920040303143550798" hidden="1">#REF!</definedName>
    <definedName name="BLPR18920040303143550798_1_2" hidden="1">#REF!</definedName>
    <definedName name="BLPR18920040303143550798_2_2" hidden="1">#REF!</definedName>
    <definedName name="BLPR19020040303143550818" hidden="1">#REF!</definedName>
    <definedName name="BLPR19020040303143550818_1_2" hidden="1">#REF!</definedName>
    <definedName name="BLPR19020040303143550818_2_2" hidden="1">#REF!</definedName>
    <definedName name="BLPR19120040303143550838" hidden="1">#REF!</definedName>
    <definedName name="BLPR19120040303143550838_1_2" hidden="1">#REF!</definedName>
    <definedName name="BLPR19120040303143550838_2_2" hidden="1">#REF!</definedName>
    <definedName name="BLPR1920040303143540823" hidden="1">#REF!</definedName>
    <definedName name="BLPR1920040303143540823_1_3" hidden="1">#REF!</definedName>
    <definedName name="BLPR1920040303143540823_2_3" hidden="1">#REF!</definedName>
    <definedName name="BLPR1920040303143540823_3_3" hidden="1">#REF!</definedName>
    <definedName name="BLPR19220040303143550858" hidden="1">#REF!</definedName>
    <definedName name="BLPR19220040303143550858_1_2" hidden="1">#REF!</definedName>
    <definedName name="BLPR19220040303143550858_2_2" hidden="1">#REF!</definedName>
    <definedName name="BLPR19320040303143550878" hidden="1">#REF!</definedName>
    <definedName name="BLPR19320040303143550878_1_2" hidden="1">#REF!</definedName>
    <definedName name="BLPR19320040303143550878_2_2" hidden="1">#REF!</definedName>
    <definedName name="BLPR19420040303143550898" hidden="1">#REF!</definedName>
    <definedName name="BLPR19420040303143550898_1_2" hidden="1">#REF!</definedName>
    <definedName name="BLPR19420040303143550898_2_2" hidden="1">#REF!</definedName>
    <definedName name="BLPR19520040303143550928" hidden="1">#REF!</definedName>
    <definedName name="BLPR19520040303143550928_1_2" hidden="1">#REF!</definedName>
    <definedName name="BLPR19520040303143550928_2_2" hidden="1">#REF!</definedName>
    <definedName name="BLPR19620040303143550948" hidden="1">#REF!</definedName>
    <definedName name="BLPR19620040303143550948_1_2" hidden="1">#REF!</definedName>
    <definedName name="BLPR19620040303143550948_2_2" hidden="1">#REF!</definedName>
    <definedName name="BLPR19720040303143550968" hidden="1">#REF!</definedName>
    <definedName name="BLPR19720040303143550968_1_2" hidden="1">#REF!</definedName>
    <definedName name="BLPR19720040303143550968_2_2" hidden="1">#REF!</definedName>
    <definedName name="BLPR19820040303143550988" hidden="1">#REF!</definedName>
    <definedName name="BLPR19820040303143550988_1_2" hidden="1">#REF!</definedName>
    <definedName name="BLPR19820040303143550988_2_2" hidden="1">#REF!</definedName>
    <definedName name="BLPR19920040303143551999" hidden="1">#REF!</definedName>
    <definedName name="BLPR19920040303143551999_1_1" hidden="1">#REF!</definedName>
    <definedName name="BLPR20020040303143551999" hidden="1">#REF!</definedName>
    <definedName name="BLPR20020040303143551999_1_1" hidden="1">#REF!</definedName>
    <definedName name="BLPR20120040303143551999" hidden="1">#REF!</definedName>
    <definedName name="BLPR20120040303143551999_1_1" hidden="1">#REF!</definedName>
    <definedName name="BLPR2020040303143540823" hidden="1">#REF!</definedName>
    <definedName name="BLPR2020040303143540823_1_3" hidden="1">#REF!</definedName>
    <definedName name="BLPR2020040303143540823_2_3" hidden="1">#REF!</definedName>
    <definedName name="BLPR2020040303143540823_3_3" hidden="1">#REF!</definedName>
    <definedName name="BLPR20220040303143551999" hidden="1">#REF!</definedName>
    <definedName name="BLPR20220040303143551999_1_1" hidden="1">#REF!</definedName>
    <definedName name="BLPR20320040303143552009" hidden="1">#REF!</definedName>
    <definedName name="BLPR20320040303143552009_1_1" hidden="1">#REF!</definedName>
    <definedName name="BLPR20420040303143552009" hidden="1">#REF!</definedName>
    <definedName name="BLPR20420040303143552009_1_1" hidden="1">#REF!</definedName>
    <definedName name="BLPR20520040303143552009" hidden="1">#REF!</definedName>
    <definedName name="BLPR20520040303143552009_1_1" hidden="1">#REF!</definedName>
    <definedName name="BLPR20620040303143552009" hidden="1">#REF!</definedName>
    <definedName name="BLPR20620040303143552009_1_1" hidden="1">#REF!</definedName>
    <definedName name="BLPR20720040303143552009" hidden="1">#REF!</definedName>
    <definedName name="BLPR20720040303143552009_1_1" hidden="1">#REF!</definedName>
    <definedName name="BLPR20820040303143552009" hidden="1">#REF!</definedName>
    <definedName name="BLPR20820040303143552009_1_1" hidden="1">#REF!</definedName>
    <definedName name="BLPR20920040303143552009" hidden="1">#REF!</definedName>
    <definedName name="BLPR20920040303143552009_1_1" hidden="1">#REF!</definedName>
    <definedName name="BLPR21020040303143552009" hidden="1">#REF!</definedName>
    <definedName name="BLPR21020040303143552009_1_1" hidden="1">#REF!</definedName>
    <definedName name="BLPR21120040303143552009" hidden="1">#REF!</definedName>
    <definedName name="BLPR21120040303143552009_1_1" hidden="1">#REF!</definedName>
    <definedName name="BLPR2120040303143540823" hidden="1">#REF!</definedName>
    <definedName name="BLPR2120040303143540823_1_3" hidden="1">#REF!</definedName>
    <definedName name="BLPR2120040303143540823_2_3" hidden="1">#REF!</definedName>
    <definedName name="BLPR2120040303143540823_3_3" hidden="1">#REF!</definedName>
    <definedName name="BLPR21220040303143552009" hidden="1">#REF!</definedName>
    <definedName name="BLPR21220040303143552009_1_1" hidden="1">#REF!</definedName>
    <definedName name="BLPR21320040303143552009" hidden="1">#REF!</definedName>
    <definedName name="BLPR21320040303143552009_1_1" hidden="1">#REF!</definedName>
    <definedName name="BLPR21420040303143552019" hidden="1">#REF!</definedName>
    <definedName name="BLPR21420040303143552019_1_1" hidden="1">#REF!</definedName>
    <definedName name="BLPR21520040303143552080" hidden="1">#REF!</definedName>
    <definedName name="BLPR21520040303143552080_1_2" hidden="1">#REF!</definedName>
    <definedName name="BLPR21520040303143552080_2_2" hidden="1">#REF!</definedName>
    <definedName name="BLPR21620040303143552110" hidden="1">#REF!</definedName>
    <definedName name="BLPR21620040303143552110_1_2" hidden="1">#REF!</definedName>
    <definedName name="BLPR21620040303143552110_2_2" hidden="1">#REF!</definedName>
    <definedName name="BLPR21720040303143552130" hidden="1">#REF!</definedName>
    <definedName name="BLPR21720040303143552130_1_2" hidden="1">#REF!</definedName>
    <definedName name="BLPR21720040303143552130_2_2" hidden="1">#REF!</definedName>
    <definedName name="BLPR21820040303143552160" hidden="1">#REF!</definedName>
    <definedName name="BLPR21820040303143552160_1_2" hidden="1">#REF!</definedName>
    <definedName name="BLPR21820040303143552160_2_2" hidden="1">#REF!</definedName>
    <definedName name="BLPR21920040303143552180" hidden="1">#REF!</definedName>
    <definedName name="BLPR21920040303143552180_1_2" hidden="1">#REF!</definedName>
    <definedName name="BLPR21920040303143552180_2_2" hidden="1">#REF!</definedName>
    <definedName name="BLPR220040303143540773" hidden="1">#REF!</definedName>
    <definedName name="BLPR220040303143540773_1_3" hidden="1">#REF!</definedName>
    <definedName name="BLPR220040303143540773_2_3" hidden="1">#REF!</definedName>
    <definedName name="BLPR220040303143540773_3_3" hidden="1">#REF!</definedName>
    <definedName name="BLPR22020040303143552210" hidden="1">#REF!</definedName>
    <definedName name="BLPR22020040303143552210_1_2" hidden="1">#REF!</definedName>
    <definedName name="BLPR22020040303143552210_2_2" hidden="1">#REF!</definedName>
    <definedName name="BLPR22120040303143552230" hidden="1">#REF!</definedName>
    <definedName name="BLPR22120040303143552230_1_2" hidden="1">#REF!</definedName>
    <definedName name="BLPR22120040303143552230_2_2" hidden="1">#REF!</definedName>
    <definedName name="BLPR2220040303143540833" hidden="1">#REF!</definedName>
    <definedName name="BLPR2220040303143540833_1_3" hidden="1">#REF!</definedName>
    <definedName name="BLPR2220040303143540833_2_3" hidden="1">#REF!</definedName>
    <definedName name="BLPR2220040303143540833_3_3" hidden="1">#REF!</definedName>
    <definedName name="BLPR22220040303143552260" hidden="1">#REF!</definedName>
    <definedName name="BLPR22220040303143552260_1_2" hidden="1">#REF!</definedName>
    <definedName name="BLPR22220040303143552260_2_2" hidden="1">#REF!</definedName>
    <definedName name="BLPR2320040303143540833" hidden="1">#REF!</definedName>
    <definedName name="BLPR2320040303143540833_1_3" hidden="1">#REF!</definedName>
    <definedName name="BLPR2320040303143540833_2_3" hidden="1">#REF!</definedName>
    <definedName name="BLPR2320040303143540833_3_3" hidden="1">#REF!</definedName>
    <definedName name="BLPR2420040303143540833" hidden="1">#REF!</definedName>
    <definedName name="BLPR2420040303143540833_1_3" hidden="1">#REF!</definedName>
    <definedName name="BLPR2420040303143540833_2_3" hidden="1">#REF!</definedName>
    <definedName name="BLPR2420040303143540833_3_3" hidden="1">#REF!</definedName>
    <definedName name="BLPR2520040303143540833" hidden="1">#REF!</definedName>
    <definedName name="BLPR2520040303143540833_1_3" hidden="1">#REF!</definedName>
    <definedName name="BLPR2520040303143540833_2_3" hidden="1">#REF!</definedName>
    <definedName name="BLPR2520040303143540833_3_3" hidden="1">#REF!</definedName>
    <definedName name="BLPR2620040303143540833" hidden="1">#REF!</definedName>
    <definedName name="BLPR2620040303143540833_1_3" hidden="1">#REF!</definedName>
    <definedName name="BLPR2620040303143540833_2_3" hidden="1">#REF!</definedName>
    <definedName name="BLPR2620040303143540833_3_3" hidden="1">#REF!</definedName>
    <definedName name="BLPR2720040303143540843" hidden="1">#REF!</definedName>
    <definedName name="BLPR2720040303143540843_1_3" hidden="1">#REF!</definedName>
    <definedName name="BLPR2720040303143540843_2_3" hidden="1">#REF!</definedName>
    <definedName name="BLPR2720040303143540843_3_3" hidden="1">#REF!</definedName>
    <definedName name="BLPR2820040303143540843" hidden="1">#REF!</definedName>
    <definedName name="BLPR2820040303143540843_1_3" hidden="1">#REF!</definedName>
    <definedName name="BLPR2820040303143540843_2_3" hidden="1">#REF!</definedName>
    <definedName name="BLPR2820040303143540843_3_3" hidden="1">#REF!</definedName>
    <definedName name="BLPR2920040303143540843" hidden="1">#REF!</definedName>
    <definedName name="BLPR2920040303143540843_1_3" hidden="1">#REF!</definedName>
    <definedName name="BLPR2920040303143540843_2_3" hidden="1">#REF!</definedName>
    <definedName name="BLPR2920040303143540843_3_3" hidden="1">#REF!</definedName>
    <definedName name="BLPR3020040303143540843" hidden="1">#REF!</definedName>
    <definedName name="BLPR3020040303143540843_1_3" hidden="1">#REF!</definedName>
    <definedName name="BLPR3020040303143540843_2_3" hidden="1">#REF!</definedName>
    <definedName name="BLPR3020040303143540843_3_3" hidden="1">#REF!</definedName>
    <definedName name="BLPR3120040303143540853" hidden="1">#REF!</definedName>
    <definedName name="BLPR3120040303143540853_1_3" hidden="1">#REF!</definedName>
    <definedName name="BLPR3120040303143540853_2_3" hidden="1">#REF!</definedName>
    <definedName name="BLPR3120040303143540853_3_3" hidden="1">#REF!</definedName>
    <definedName name="BLPR320040303143540773" hidden="1">#REF!</definedName>
    <definedName name="BLPR320040303143540773_1_3" hidden="1">#REF!</definedName>
    <definedName name="BLPR320040303143540773_2_3" hidden="1">#REF!</definedName>
    <definedName name="BLPR320040303143540773_3_3" hidden="1">#REF!</definedName>
    <definedName name="BLPR3220040303143540853" hidden="1">#REF!</definedName>
    <definedName name="BLPR3220040303143540853_1_3" hidden="1">#REF!</definedName>
    <definedName name="BLPR3220040303143540853_2_3" hidden="1">#REF!</definedName>
    <definedName name="BLPR3220040303143540853_3_3" hidden="1">#REF!</definedName>
    <definedName name="BLPR3320040303143540853" hidden="1">#REF!</definedName>
    <definedName name="BLPR3320040303143540853_1_3" hidden="1">#REF!</definedName>
    <definedName name="BLPR3320040303143540853_2_3" hidden="1">#REF!</definedName>
    <definedName name="BLPR3320040303143540853_3_3" hidden="1">#REF!</definedName>
    <definedName name="BLPR3420040303143540853" hidden="1">#REF!</definedName>
    <definedName name="BLPR3420040303143540853_1_3" hidden="1">#REF!</definedName>
    <definedName name="BLPR3420040303143540853_2_3" hidden="1">#REF!</definedName>
    <definedName name="BLPR3420040303143540853_3_3" hidden="1">#REF!</definedName>
    <definedName name="BLPR3520040303143540853" hidden="1">#REF!</definedName>
    <definedName name="BLPR3520040303143540853_1_3" hidden="1">#REF!</definedName>
    <definedName name="BLPR3520040303143540853_2_3" hidden="1">#REF!</definedName>
    <definedName name="BLPR3520040303143540853_3_3" hidden="1">#REF!</definedName>
    <definedName name="BLPR3620040303143540863" hidden="1">#REF!</definedName>
    <definedName name="BLPR3620040303143540863_1_3" hidden="1">#REF!</definedName>
    <definedName name="BLPR3620040303143540863_2_3" hidden="1">#REF!</definedName>
    <definedName name="BLPR3620040303143540863_3_3" hidden="1">#REF!</definedName>
    <definedName name="BLPR3720040303143540863" hidden="1">#REF!</definedName>
    <definedName name="BLPR3720040303143540863_1_3" hidden="1">#REF!</definedName>
    <definedName name="BLPR3720040303143540863_2_3" hidden="1">#REF!</definedName>
    <definedName name="BLPR3720040303143540863_3_3" hidden="1">#REF!</definedName>
    <definedName name="BLPR3820040303143540863" hidden="1">#REF!</definedName>
    <definedName name="BLPR3820040303143540863_1_3" hidden="1">#REF!</definedName>
    <definedName name="BLPR3820040303143540863_2_3" hidden="1">#REF!</definedName>
    <definedName name="BLPR3820040303143540863_3_3" hidden="1">#REF!</definedName>
    <definedName name="BLPR3920040303143540863" hidden="1">#REF!</definedName>
    <definedName name="BLPR3920040303143540863_1_3" hidden="1">#REF!</definedName>
    <definedName name="BLPR3920040303143540863_2_3" hidden="1">#REF!</definedName>
    <definedName name="BLPR3920040303143540863_3_3" hidden="1">#REF!</definedName>
    <definedName name="BLPR4020040303143540873" hidden="1">#REF!</definedName>
    <definedName name="BLPR4020040303143540873_1_3" hidden="1">#REF!</definedName>
    <definedName name="BLPR4020040303143540873_2_3" hidden="1">#REF!</definedName>
    <definedName name="BLPR4020040303143540873_3_3" hidden="1">#REF!</definedName>
    <definedName name="BLPR4120040303143540873" hidden="1">#REF!</definedName>
    <definedName name="BLPR4120040303143540873_1_3" hidden="1">#REF!</definedName>
    <definedName name="BLPR4120040303143540873_2_3" hidden="1">#REF!</definedName>
    <definedName name="BLPR4120040303143540873_3_3" hidden="1">#REF!</definedName>
    <definedName name="BLPR420040303143540783" hidden="1">#REF!</definedName>
    <definedName name="BLPR420040303143540783_1_3" hidden="1">#REF!</definedName>
    <definedName name="BLPR420040303143540783_2_3" hidden="1">#REF!</definedName>
    <definedName name="BLPR420040303143540783_3_3" hidden="1">#REF!</definedName>
    <definedName name="BLPR4220040303143540873" hidden="1">#REF!</definedName>
    <definedName name="BLPR4220040303143540873_1_3" hidden="1">#REF!</definedName>
    <definedName name="BLPR4220040303143540873_2_3" hidden="1">#REF!</definedName>
    <definedName name="BLPR4220040303143540873_3_3" hidden="1">#REF!</definedName>
    <definedName name="BLPR4320040303143540873" hidden="1">#REF!</definedName>
    <definedName name="BLPR4320040303143540873_1_3" hidden="1">#REF!</definedName>
    <definedName name="BLPR4320040303143540873_2_3" hidden="1">#REF!</definedName>
    <definedName name="BLPR4320040303143540873_3_3" hidden="1">#REF!</definedName>
    <definedName name="BLPR4420040303143540883" hidden="1">#REF!</definedName>
    <definedName name="BLPR4420040303143540883_1_3" hidden="1">#REF!</definedName>
    <definedName name="BLPR4420040303143540883_2_3" hidden="1">#REF!</definedName>
    <definedName name="BLPR4420040303143540883_3_3" hidden="1">#REF!</definedName>
    <definedName name="BLPR4520040303143540883" hidden="1">#REF!</definedName>
    <definedName name="BLPR4520040303143540883_1_3" hidden="1">#REF!</definedName>
    <definedName name="BLPR4520040303143540883_2_3" hidden="1">#REF!</definedName>
    <definedName name="BLPR4520040303143540883_3_3" hidden="1">#REF!</definedName>
    <definedName name="BLPR4620040303143540883" hidden="1">#REF!</definedName>
    <definedName name="BLPR4620040303143540883_1_3" hidden="1">#REF!</definedName>
    <definedName name="BLPR4620040303143540883_2_3" hidden="1">#REF!</definedName>
    <definedName name="BLPR4620040303143540883_3_3" hidden="1">#REF!</definedName>
    <definedName name="BLPR4720040303143540893" hidden="1">#REF!</definedName>
    <definedName name="BLPR4720040303143540893_1_3" hidden="1">#REF!</definedName>
    <definedName name="BLPR4720040303143540893_2_3" hidden="1">#REF!</definedName>
    <definedName name="BLPR4720040303143540893_3_3" hidden="1">#REF!</definedName>
    <definedName name="BLPR4820040303143540893" hidden="1">#REF!</definedName>
    <definedName name="BLPR4820040303143540893_1_3" hidden="1">#REF!</definedName>
    <definedName name="BLPR4820040303143540893_2_3" hidden="1">#REF!</definedName>
    <definedName name="BLPR4820040303143540893_3_3" hidden="1">#REF!</definedName>
    <definedName name="BLPR4920040303143542085" hidden="1">#REF!</definedName>
    <definedName name="BLPR4920040303143542085_1_3" hidden="1">#REF!</definedName>
    <definedName name="BLPR4920040303143542085_2_3" hidden="1">#REF!</definedName>
    <definedName name="BLPR4920040303143542085_3_3" hidden="1">#REF!</definedName>
    <definedName name="BLPR5020040303143542085" hidden="1">#REF!</definedName>
    <definedName name="BLPR5020040303143542085_1_3" hidden="1">#REF!</definedName>
    <definedName name="BLPR5020040303143542085_2_3" hidden="1">#REF!</definedName>
    <definedName name="BLPR5020040303143542085_3_3" hidden="1">#REF!</definedName>
    <definedName name="BLPR5120040303143542095" hidden="1">#REF!</definedName>
    <definedName name="BLPR5120040303143542095_1_3" hidden="1">#REF!</definedName>
    <definedName name="BLPR5120040303143542095_2_3" hidden="1">#REF!</definedName>
    <definedName name="BLPR5120040303143542095_3_3" hidden="1">#REF!</definedName>
    <definedName name="BLPR520040303143540783" hidden="1">#REF!</definedName>
    <definedName name="BLPR520040303143540783_1_3" hidden="1">#REF!</definedName>
    <definedName name="BLPR520040303143540783_2_3" hidden="1">#REF!</definedName>
    <definedName name="BLPR520040303143540783_3_3" hidden="1">#REF!</definedName>
    <definedName name="BLPR5220040303143542095" hidden="1">#REF!</definedName>
    <definedName name="BLPR5220040303143542095_1_3" hidden="1">#REF!</definedName>
    <definedName name="BLPR5220040303143542095_2_3" hidden="1">#REF!</definedName>
    <definedName name="BLPR5220040303143542095_3_3" hidden="1">#REF!</definedName>
    <definedName name="BLPR5320040303143542095" hidden="1">#REF!</definedName>
    <definedName name="BLPR5320040303143542095_1_3" hidden="1">#REF!</definedName>
    <definedName name="BLPR5320040303143542095_2_3" hidden="1">#REF!</definedName>
    <definedName name="BLPR5320040303143542095_3_3" hidden="1">#REF!</definedName>
    <definedName name="BLPR5420040303143542095" hidden="1">#REF!</definedName>
    <definedName name="BLPR5420040303143542095_1_3" hidden="1">#REF!</definedName>
    <definedName name="BLPR5420040303143542095_2_3" hidden="1">#REF!</definedName>
    <definedName name="BLPR5420040303143542095_3_3" hidden="1">#REF!</definedName>
    <definedName name="BLPR5520040303143542095" hidden="1">#REF!</definedName>
    <definedName name="BLPR5520040303143542095_1_3" hidden="1">#REF!</definedName>
    <definedName name="BLPR5520040303143542095_2_3" hidden="1">#REF!</definedName>
    <definedName name="BLPR5520040303143542095_3_3" hidden="1">#REF!</definedName>
    <definedName name="BLPR5620040303143542105" hidden="1">#REF!</definedName>
    <definedName name="BLPR5620040303143542105_1_3" hidden="1">#REF!</definedName>
    <definedName name="BLPR5620040303143542105_2_3" hidden="1">#REF!</definedName>
    <definedName name="BLPR5620040303143542105_3_3" hidden="1">#REF!</definedName>
    <definedName name="BLPR5720040303143542105" hidden="1">#REF!</definedName>
    <definedName name="BLPR5720040303143542105_1_3" hidden="1">#REF!</definedName>
    <definedName name="BLPR5720040303143542105_2_3" hidden="1">#REF!</definedName>
    <definedName name="BLPR5720040303143542105_3_3" hidden="1">#REF!</definedName>
    <definedName name="BLPR5820040303143548064" hidden="1">#REF!</definedName>
    <definedName name="BLPR5820040303143548064_1_1" hidden="1">#REF!</definedName>
    <definedName name="BLPR5920040303143548074" hidden="1">#REF!</definedName>
    <definedName name="BLPR5920040303143548074_1_1" hidden="1">#REF!</definedName>
    <definedName name="BLPR6020040303143548074" hidden="1">#REF!</definedName>
    <definedName name="BLPR6020040303143548074_1_1" hidden="1">#REF!</definedName>
    <definedName name="BLPR6120040303143548074" hidden="1">#REF!</definedName>
    <definedName name="BLPR6120040303143548074_1_1" hidden="1">#REF!</definedName>
    <definedName name="BLPR620040303143540783" hidden="1">#REF!</definedName>
    <definedName name="BLPR620040303143540783_1_3" hidden="1">#REF!</definedName>
    <definedName name="BLPR620040303143540783_2_3" hidden="1">#REF!</definedName>
    <definedName name="BLPR620040303143540783_3_3" hidden="1">#REF!</definedName>
    <definedName name="BLPR6220040303143548074" hidden="1">#REF!</definedName>
    <definedName name="BLPR6220040303143548074_1_1" hidden="1">#REF!</definedName>
    <definedName name="BLPR6320040303143548074" hidden="1">#REF!</definedName>
    <definedName name="BLPR6320040303143548074_1_1" hidden="1">#REF!</definedName>
    <definedName name="BLPR6420040303143548104" hidden="1">#REF!</definedName>
    <definedName name="BLPR6420040303143548104_1_2" hidden="1">#REF!</definedName>
    <definedName name="BLPR6420040303143548104_2_2" hidden="1">#REF!</definedName>
    <definedName name="BLPR6520040303143548114" hidden="1">#REF!</definedName>
    <definedName name="BLPR6520040303143548114_1_2" hidden="1">#REF!</definedName>
    <definedName name="BLPR6520040303143548114_2_2" hidden="1">#REF!</definedName>
    <definedName name="BLPR6620040303143548134" hidden="1">#REF!</definedName>
    <definedName name="BLPR6620040303143548134_1_2" hidden="1">#REF!</definedName>
    <definedName name="BLPR6620040303143548134_2_2" hidden="1">#REF!</definedName>
    <definedName name="BLPR6720040303143549966" hidden="1">#REF!</definedName>
    <definedName name="BLPR6720040303143549966_1_1" hidden="1">#REF!</definedName>
    <definedName name="BLPR6820040303143549966" hidden="1">#REF!</definedName>
    <definedName name="BLPR6820040303143549966_1_1" hidden="1">#REF!</definedName>
    <definedName name="BLPR6920040303143549966" hidden="1">#REF!</definedName>
    <definedName name="BLPR6920040303143549966_1_1" hidden="1">#REF!</definedName>
    <definedName name="BLPR7020040303143549966" hidden="1">#REF!</definedName>
    <definedName name="BLPR7020040303143549966_1_1" hidden="1">#REF!</definedName>
    <definedName name="BLPR7120040303143549966" hidden="1">#REF!</definedName>
    <definedName name="BLPR7120040303143549966_1_1" hidden="1">#REF!</definedName>
    <definedName name="BLPR720040303143540783" hidden="1">#REF!</definedName>
    <definedName name="BLPR720040303143540783_1_3" hidden="1">#REF!</definedName>
    <definedName name="BLPR720040303143540783_2_3" hidden="1">#REF!</definedName>
    <definedName name="BLPR720040303143540783_3_3" hidden="1">#REF!</definedName>
    <definedName name="BLPR7220040303143549966" hidden="1">#REF!</definedName>
    <definedName name="BLPR7220040303143549966_1_1" hidden="1">#REF!</definedName>
    <definedName name="BLPR7320040303143549976" hidden="1">#REF!</definedName>
    <definedName name="BLPR7320040303143549976_1_1" hidden="1">#REF!</definedName>
    <definedName name="BLPR7420040303143549976" hidden="1">#REF!</definedName>
    <definedName name="BLPR7420040303143549976_1_1" hidden="1">#REF!</definedName>
    <definedName name="BLPR7520040303143549976" hidden="1">#REF!</definedName>
    <definedName name="BLPR7520040303143549976_1_1" hidden="1">#REF!</definedName>
    <definedName name="BLPR7620040303143549976" hidden="1">#REF!</definedName>
    <definedName name="BLPR7620040303143549976_1_1" hidden="1">#REF!</definedName>
    <definedName name="BLPR7720040303143549976" hidden="1">#REF!</definedName>
    <definedName name="BLPR7720040303143549976_1_1" hidden="1">#REF!</definedName>
    <definedName name="BLPR7820040303143549976" hidden="1">#REF!</definedName>
    <definedName name="BLPR7820040303143549976_1_1" hidden="1">#REF!</definedName>
    <definedName name="BLPR7920040303143549987" hidden="1">#REF!</definedName>
    <definedName name="BLPR7920040303143549987_1_1" hidden="1">#REF!</definedName>
    <definedName name="BLPR8020040303143549987" hidden="1">#REF!</definedName>
    <definedName name="BLPR8020040303143549987_1_1" hidden="1">#REF!</definedName>
    <definedName name="BLPR8120040303143549987" hidden="1">#REF!</definedName>
    <definedName name="BLPR8120040303143549987_1_1" hidden="1">#REF!</definedName>
    <definedName name="BLPR820040303143540793" hidden="1">#REF!</definedName>
    <definedName name="BLPR820040303143540793_1_3" hidden="1">#REF!</definedName>
    <definedName name="BLPR820040303143540793_2_3" hidden="1">#REF!</definedName>
    <definedName name="BLPR820040303143540793_3_3" hidden="1">#REF!</definedName>
    <definedName name="BLPR8220040303143549987" hidden="1">#REF!</definedName>
    <definedName name="BLPR8220040303143549987_1_1" hidden="1">#REF!</definedName>
    <definedName name="BLPR8320040303143549987" hidden="1">#REF!</definedName>
    <definedName name="BLPR8320040303143549987_1_1" hidden="1">#REF!</definedName>
    <definedName name="BLPR8420040303143549987" hidden="1">#REF!</definedName>
    <definedName name="BLPR8420040303143549987_1_1" hidden="1">#REF!</definedName>
    <definedName name="BLPR8520040303143549987" hidden="1">#REF!</definedName>
    <definedName name="BLPR8520040303143549987_1_1" hidden="1">#REF!</definedName>
    <definedName name="BLPR8620040303143549997" hidden="1">#REF!</definedName>
    <definedName name="BLPR8620040303143549997_1_1" hidden="1">#REF!</definedName>
    <definedName name="BLPR8720040303143549997" hidden="1">#REF!</definedName>
    <definedName name="BLPR8720040303143549997_1_1" hidden="1">#REF!</definedName>
    <definedName name="BLPR8820040303143549997" hidden="1">#REF!</definedName>
    <definedName name="BLPR8820040303143549997_1_1" hidden="1">#REF!</definedName>
    <definedName name="BLPR8920040303143549997" hidden="1">#REF!</definedName>
    <definedName name="BLPR8920040303143549997_1_1" hidden="1">#REF!</definedName>
    <definedName name="BLPR9020040303143549997" hidden="1">#REF!</definedName>
    <definedName name="BLPR9020040303143549997_1_1" hidden="1">#REF!</definedName>
    <definedName name="BLPR9120040303143549997" hidden="1">#REF!</definedName>
    <definedName name="BLPR9120040303143549997_1_1" hidden="1">#REF!</definedName>
    <definedName name="BLPR920040303143540803" hidden="1">#REF!</definedName>
    <definedName name="BLPR920040303143540803_1_3" hidden="1">#REF!</definedName>
    <definedName name="BLPR920040303143540803_2_3" hidden="1">#REF!</definedName>
    <definedName name="BLPR920040303143540803_3_3" hidden="1">#REF!</definedName>
    <definedName name="BLPR9220040303143550007" hidden="1">#REF!</definedName>
    <definedName name="BLPR9220040303143550007_1_1" hidden="1">#REF!</definedName>
    <definedName name="BLPR9320040303143550007" hidden="1">#REF!</definedName>
    <definedName name="BLPR9320040303143550007_1_1" hidden="1">#REF!</definedName>
    <definedName name="BLPR9420040303143550007" hidden="1">#REF!</definedName>
    <definedName name="BLPR9420040303143550007_1_1" hidden="1">#REF!</definedName>
    <definedName name="BLPR9520040303143550007" hidden="1">#REF!</definedName>
    <definedName name="BLPR9520040303143550007_1_1" hidden="1">#REF!</definedName>
    <definedName name="BLPR9620040303143550007" hidden="1">#REF!</definedName>
    <definedName name="BLPR9620040303143550007_1_1" hidden="1">#REF!</definedName>
    <definedName name="BLPR9720040303143550007" hidden="1">#REF!</definedName>
    <definedName name="BLPR9720040303143550007_1_1" hidden="1">#REF!</definedName>
    <definedName name="BLPR9820040303143550017" hidden="1">#REF!</definedName>
    <definedName name="BLPR9820040303143550017_1_1" hidden="1">#REF!</definedName>
    <definedName name="BLPR9920040303143550017" hidden="1">#REF!</definedName>
    <definedName name="BLPR9920040303143550017_1_1" hidden="1">#REF!</definedName>
    <definedName name="BLR">#REF!</definedName>
    <definedName name="blt">#REF!</definedName>
    <definedName name="bmi">#REF!</definedName>
    <definedName name="bnd">#REF!</definedName>
    <definedName name="bnf">#REF!</definedName>
    <definedName name="bni">#REF!</definedName>
    <definedName name="bnl">#REF!</definedName>
    <definedName name="bobj_pe">#REF!</definedName>
    <definedName name="bobj_price">#REF!</definedName>
    <definedName name="boc">#REF!</definedName>
    <definedName name="boi">#REF!</definedName>
    <definedName name="bol">#REF!</definedName>
    <definedName name="BONDDATA">#REF!</definedName>
    <definedName name="bor">#REF!</definedName>
    <definedName name="bot">#REF!</definedName>
    <definedName name="BOTTLING">"printbottling"</definedName>
    <definedName name="bpp">#REF!</definedName>
    <definedName name="bpr">#REF!</definedName>
    <definedName name="bpu">#REF!</definedName>
    <definedName name="BRA_NET">122</definedName>
    <definedName name="Brad" hidden="1">{TRUE,TRUE,-1.25,-15.5,456.75,279.75,FALSE,FALSE,TRUE,TRUE,0,1,8,1,4,6,3,4,TRUE,TRUE,3,TRUE,1,TRUE,100,"Swvu.turnover.","ACwvu.turnover.",1,FALSE,FALSE,0.511811023622047,0.511811023622047,0.511811023622047,0.511811023622047,1,"","",FALSE,FALSE,FALSE,FALSE,1,#N/A,1,1,#DIV/0!,FALSE,"Rwvu.turnover.",#N/A,FALSE,FALSE}</definedName>
    <definedName name="bre">#REF!</definedName>
    <definedName name="bri">#REF!</definedName>
    <definedName name="BRI_NET">104</definedName>
    <definedName name="brr">#REF!</definedName>
    <definedName name="BRYANT">#REF!</definedName>
    <definedName name="BS">#REF!</definedName>
    <definedName name="BS_CA_Total">#REF!</definedName>
    <definedName name="BS_Metric">OFFSET(#REF!,0,0,COUNTA(#REF!)-1)</definedName>
    <definedName name="bsf">#REF!</definedName>
    <definedName name="BSH">#REF!</definedName>
    <definedName name="BSO00">#REF!</definedName>
    <definedName name="BSO00PF">#REF!</definedName>
    <definedName name="bst">#REF!</definedName>
    <definedName name="bta">#REF!</definedName>
    <definedName name="btd">#REF!</definedName>
    <definedName name="bte">#REF!</definedName>
    <definedName name="btl">#REF!</definedName>
    <definedName name="btp">#REF!</definedName>
    <definedName name="btt">#REF!</definedName>
    <definedName name="bud">#REF!</definedName>
    <definedName name="Button2">{"Mcp08.PrintRep",""}</definedName>
    <definedName name="Button3">{"Mcp08.PrintRep",""}</definedName>
    <definedName name="ButtonsForDeletion">#REF!</definedName>
    <definedName name="BUV">#REF!</definedName>
    <definedName name="BUY_ASSETS">[0]!BUY_ASSETS</definedName>
    <definedName name="Buy_Out_Of_Minorities">#REF!</definedName>
    <definedName name="BUY_STOCK">[0]!BUY_STOCK</definedName>
    <definedName name="bvcx">[0]!bvcx</definedName>
    <definedName name="bvwrg"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BYD">#REF!</definedName>
    <definedName name="BYD_Rating">#REF!</definedName>
    <definedName name="BYD_Target">#REF!</definedName>
    <definedName name="bzzxcv">[0]!bzzxcv</definedName>
    <definedName name="C_">#REF!</definedName>
    <definedName name="ca" hidden="1">{"Presentation",#N/A,FALSE,"Feb96 - ALL"}</definedName>
    <definedName name="cableEBITDA01">#REF!</definedName>
    <definedName name="cac">#REF!</definedName>
    <definedName name="cam">#REF!</definedName>
    <definedName name="CAN_NET">116</definedName>
    <definedName name="Cancel" localSheetId="9">[0]!_det959697,[0]!_det9899</definedName>
    <definedName name="Cancel" localSheetId="3">[0]!_det959697,[0]!_det9899</definedName>
    <definedName name="Cancel" localSheetId="10">[0]!_det959697,[0]!_det9899</definedName>
    <definedName name="Cancel" localSheetId="5">[0]!_det959697,[0]!_det9899</definedName>
    <definedName name="Cancel" localSheetId="11">[0]!_det959697,[0]!_det9899</definedName>
    <definedName name="Cancel" localSheetId="0">[0]!_det959697,[0]!_det9899</definedName>
    <definedName name="Cancel">[0]!_det959697,[0]!_det9899</definedName>
    <definedName name="cant" hidden="1">{"Fiesta Facer Page",#N/A,FALSE,"Q_C_S";"Fiesta Main Page",#N/A,FALSE,"V_L";"Fiesta 95BP Struct",#N/A,FALSE,"StructBP";"Fiesta Post 95BP Struct",#N/A,FALSE,"AdjStructBP"}</definedName>
    <definedName name="cap">#REF!</definedName>
    <definedName name="Cap_Interest">#REF!</definedName>
    <definedName name="Capacity_Measurement">#REF!</definedName>
    <definedName name="CapChanges">#REF!</definedName>
    <definedName name="CAPEX">#REF!</definedName>
    <definedName name="Capex_Data">#REF!</definedName>
    <definedName name="CAPEX00">#REF!</definedName>
    <definedName name="CAPEX00PF">#REF!</definedName>
    <definedName name="CAPEX01">#REF!</definedName>
    <definedName name="CAPEX02">#REF!</definedName>
    <definedName name="CAPEX93">#REF!</definedName>
    <definedName name="CAPEX94">#REF!</definedName>
    <definedName name="CAPEX95">#REF!</definedName>
    <definedName name="CAPEX96">#REF!</definedName>
    <definedName name="CAPEX97">#REF!</definedName>
    <definedName name="CAPEX98">#REF!</definedName>
    <definedName name="CAPEX99">#REF!</definedName>
    <definedName name="CAPEX99PF">#REF!</definedName>
    <definedName name="Capital_Employed_AVG">#REF!</definedName>
    <definedName name="Capital_Employed_CB">#REF!</definedName>
    <definedName name="Capital_Employed_OB">#REF!</definedName>
    <definedName name="Capital_Expenditure">#REF!</definedName>
    <definedName name="Capitalised_Value_Operating_Leases">#REF!</definedName>
    <definedName name="CarpDnav">#REF!</definedName>
    <definedName name="carpInav">#REF!</definedName>
    <definedName name="cas" hidden="1">{"Presentation",#N/A,FALSE,"Feb96 - ALL"}</definedName>
    <definedName name="case" localSheetId="1">#REF!</definedName>
    <definedName name="Case">#REF!</definedName>
    <definedName name="case1">#REF!</definedName>
    <definedName name="case2">#REF!</definedName>
    <definedName name="case3">#REF!</definedName>
    <definedName name="CASH">#N/A</definedName>
    <definedName name="Cash_At_End_of_Period">#REF!</definedName>
    <definedName name="CASH00">#REF!</definedName>
    <definedName name="CASH01">#REF!</definedName>
    <definedName name="CASH02">#REF!</definedName>
    <definedName name="CASH03">#REF!</definedName>
    <definedName name="CASH99">#REF!</definedName>
    <definedName name="Cashflow">#REF!</definedName>
    <definedName name="Cashflow_Option_Expense">#REF!</definedName>
    <definedName name="CASHINT00">#REF!</definedName>
    <definedName name="CASHINT01">#REF!</definedName>
    <definedName name="CASHINT02">#REF!</definedName>
    <definedName name="CASHINT03">#REF!</definedName>
    <definedName name="CASHINT99">#REF!</definedName>
    <definedName name="cawc"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cb" hidden="1">{#N/A,#N/A,FALSE,"title";#N/A,#N/A,FALSE,"AVE VEH";#N/A,#N/A,FALSE,"METRICS";#N/A,#N/A,FALSE,"Prod Cost";#N/A,#N/A,FALSE,"CMTOTCST";#N/A,#N/A,FALSE,"Roadmap";#N/A,#N/A,FALSE,"Road Text";#N/A,#N/A,FALSE,"VAVE";#N/A,#N/A,FALSE,"Warranty #1";#N/A,#N/A,FALSE,"Warranty #2";#N/A,#N/A,FALSE,"Purchasing"}</definedName>
    <definedName name="cb_sChart13476674_opts" hidden="1">"2, 1, 1, True, 2, False, False, , 0, False, False, 1, 1"</definedName>
    <definedName name="cb_sChart13485B52_opts" hidden="1">"2, 1, 1, False, 2, False, False, , 0, False, False, 1, 1"</definedName>
    <definedName name="cb_sChart13786B54_opts" hidden="1">"2, 1, 1, False, 2, False, False, , 0, False, True, 1, 1"</definedName>
    <definedName name="cb_sChart1385548A_opts" hidden="1">"2, 1, 1, False, 2, False, False, , 0, False, True, 1, 1"</definedName>
    <definedName name="cb_sChart1386774B_opts" hidden="1">"2, 1, 2, True, 2, False, False, , 0, False, True, 1, 1"</definedName>
    <definedName name="cb_sChart1386B158_opts" hidden="1">"2, 1, 2, True, 2, False, False, , 0, False, True, 1, 1"</definedName>
    <definedName name="cb_sChart1386B304_opts" hidden="1">"2, 1, 1, False, 2, False, False, , 0, False, False, 1, 1"</definedName>
    <definedName name="cb_sChart1386B3E0_opts" hidden="1">"2, 1, 1, True, 2, False, False, , 0, False, False, 1, 1"</definedName>
    <definedName name="cb_sChart139636EA_opts" hidden="1">"1, 1, 1, False, 2, False, False, , 0, False, False, 1, 1"</definedName>
    <definedName name="cb_sChart139637E9_opts" hidden="1">"1, 1, 1, False, 2, False, False, , 0, False, False, 3, 1"</definedName>
    <definedName name="cb_sChart139638B9_opts" hidden="1">"1, 1, 1, False, 2, False, False, , 0, False, False, 1, 2"</definedName>
    <definedName name="cb_sChart1396821A_opts" hidden="1">"1, 9, 1, False, 2, False, False, , 0, False, True, 1, 1"</definedName>
    <definedName name="cb_sChart1396872A_opts" hidden="1">"1, 9, 1, False, 2, False, False, , 0, False, True, 1, 1"</definedName>
    <definedName name="cb_sChart1396D1AC_opts" hidden="1">"1, 9, 1, False, 2, False, False, , 0, False, True, 1, 1"</definedName>
    <definedName name="cb_sChart139AA6C1_opts" hidden="1">"2, 1, 1, True, 2, False, False, , 0, False, True, 1, 1"</definedName>
    <definedName name="cb_sChart16EBA7BA_opts" hidden="1">"1, 1, 1, False, 2, True, False, , 0, False, True, 1, 2"</definedName>
    <definedName name="cb_sChart1AC0211C_opts" hidden="1">"1, 1, 1, False, 2, False, False, , 0, False, False, 2, 2"</definedName>
    <definedName name="cb_sChart1AC021B3_opts" hidden="1">"1, 1, 1, False, 2, False, False, , 0, False, False, 2, 2"</definedName>
    <definedName name="cb_sChart1AC02226_opts" hidden="1">"1, 1, 1, False, 2, False, False, , 0, False, False, 2, 2"</definedName>
    <definedName name="cb_sChart1AC02446_opts" hidden="1">"1, 1, 1, False, 2, True, False, , 0, False, True, 2, 2"</definedName>
    <definedName name="cb_sChart1AC02765_opts" hidden="1">"1, 1, 1, False, 2, True, False, , 0, False, True, 2, 2"</definedName>
    <definedName name="cb_sChart1AC027D9_opts" hidden="1">"1, 1, 1, False, 2, True, False, , 0, False, True, 2, 2"</definedName>
    <definedName name="CBB_LTMCapEx">#REF!</definedName>
    <definedName name="CBB_LTMCashInterest">#REF!</definedName>
    <definedName name="CBB_LTMEBITDA">#REF!</definedName>
    <definedName name="cc" hidden="1">{"Fiesta Facer Page",#N/A,FALSE,"Q_C_S";"Fiesta Main Page",#N/A,FALSE,"V_L";"Fiesta 95BP Struct",#N/A,FALSE,"StructBP";"Fiesta Post 95BP Struct",#N/A,FALSE,"AdjStructBP"}</definedName>
    <definedName name="CCB_LTMTotalRev">#REF!</definedName>
    <definedName name="cce">#REF!</definedName>
    <definedName name="CCL">#REF!</definedName>
    <definedName name="ccn">#REF!</definedName>
    <definedName name="ccode">#REF!</definedName>
    <definedName name="Ccy">#REF!</definedName>
    <definedName name="cd">#REF!</definedName>
    <definedName name="cd132costre" hidden="1">{"Presentation",#N/A,FALSE,"Feb96 - ALL"}</definedName>
    <definedName name="cd132costre1" hidden="1">{#N/A,#N/A,FALSE,"title";#N/A,#N/A,FALSE,"AVE VEH";#N/A,#N/A,FALSE,"METRICS";#N/A,#N/A,FALSE,"Prod Cost";#N/A,#N/A,FALSE,"CMTOTCST";#N/A,#N/A,FALSE,"Roadmap";#N/A,#N/A,FALSE,"Road Text";#N/A,#N/A,FALSE,"VAVE";#N/A,#N/A,FALSE,"Warranty #1";#N/A,#N/A,FALSE,"Warranty #2";#N/A,#N/A,FALSE,"Purchasing"}</definedName>
    <definedName name="CDC">#REF!</definedName>
    <definedName name="cde">#REF!</definedName>
    <definedName name="cdi">#REF!</definedName>
    <definedName name="cdp">#REF!</definedName>
    <definedName name="ce" hidden="1">{#N/A,#N/A,FALSE,"title";#N/A,#N/A,FALSE,"AVE VEH";#N/A,#N/A,FALSE,"METRICS";#N/A,#N/A,FALSE,"Prod Cost";#N/A,#N/A,FALSE,"CMTOTCST";#N/A,#N/A,FALSE,"Roadmap";#N/A,#N/A,FALSE,"Road Text";#N/A,#N/A,FALSE,"VAVE";#N/A,#N/A,FALSE,"Warranty #1";#N/A,#N/A,FALSE,"Warranty #2";#N/A,#N/A,FALSE,"Purchasing"}</definedName>
    <definedName name="centre.1">#REF!</definedName>
    <definedName name="centre.2">#REF!</definedName>
    <definedName name="centre.3">#REF!</definedName>
    <definedName name="centre.4">#REF!</definedName>
    <definedName name="CEPS">#REF!</definedName>
    <definedName name="CF">#REF!</definedName>
    <definedName name="CF_Metric">OFFSET(#REF!,0,0,COUNTA(#REF!)-1)</definedName>
    <definedName name="cfc">#REF!</definedName>
    <definedName name="CFPS_Curr_Yr">#REF!</definedName>
    <definedName name="CFPS_Lst_Yr">#REF!</definedName>
    <definedName name="CFPS_Next_Yr">#REF!</definedName>
    <definedName name="cfx">#REF!</definedName>
    <definedName name="Change_in_Working_Capital">#REF!</definedName>
    <definedName name="Chart_X_values">OFFSET(#REF!,0,0,#REF!,1)</definedName>
    <definedName name="Chart_Y_values">OFFSET(#REF!,0,0,#REF!,1)</definedName>
    <definedName name="Charts1">#REF!</definedName>
    <definedName name="Charts2">#REF!</definedName>
    <definedName name="CHH">#REF!</definedName>
    <definedName name="CHH_CONS00">#REF!</definedName>
    <definedName name="CHH_CONS01">#REF!</definedName>
    <definedName name="CHH_CONS99">#REF!</definedName>
    <definedName name="CHI_NET">120</definedName>
    <definedName name="Chile1">#REF!</definedName>
    <definedName name="Chile2">#REF!</definedName>
    <definedName name="Choices_Wrapper">[0]!Choices_Wrapper</definedName>
    <definedName name="cii">#REF!</definedName>
    <definedName name="CIQWBGuid" hidden="1">"da71a182-f8d0-4f3e-8c04-cbe9a547576a"</definedName>
    <definedName name="CIQWBInfo" hidden="1">"{ ""CIQVersion"":""9.47.1108.4092"" }"</definedName>
    <definedName name="circ" localSheetId="1">#REF!</definedName>
    <definedName name="Circ">#REF!</definedName>
    <definedName name="civ">#REF!</definedName>
    <definedName name="Class1Code">#REF!</definedName>
    <definedName name="Class1ID">#REF!</definedName>
    <definedName name="Class2Code">#REF!</definedName>
    <definedName name="Class3Code">#REF!</definedName>
    <definedName name="Class4Code">#REF!</definedName>
    <definedName name="CLOSE">#REF!</definedName>
    <definedName name="Closed_End">#REF!</definedName>
    <definedName name="cmdOK2_click" localSheetId="9">#REF!</definedName>
    <definedName name="cmdOK2_click" localSheetId="3">#REF!</definedName>
    <definedName name="cmdOK2_click" localSheetId="10">#REF!</definedName>
    <definedName name="cmdOK2_click" localSheetId="5">#REF!</definedName>
    <definedName name="cmdOK2_click" localSheetId="11">#REF!</definedName>
    <definedName name="cmdOK2_click" localSheetId="0">#REF!</definedName>
    <definedName name="cmdOK2_click">#REF!</definedName>
    <definedName name="cni">#REF!</definedName>
    <definedName name="CNY">#REF!</definedName>
    <definedName name="Co_Name">"Great Eagle"</definedName>
    <definedName name="coc">#REF!</definedName>
    <definedName name="cogn_pe">#REF!</definedName>
    <definedName name="cogn_price">#REF!</definedName>
    <definedName name="coi">#REF!</definedName>
    <definedName name="Common_Dividend">#REF!</definedName>
    <definedName name="Common_Equity_1">#REF!</definedName>
    <definedName name="Common_Equity_2">#REF!</definedName>
    <definedName name="Companies">OFFSET(#REF!,0,0,COUNTA(#REF!)-1)</definedName>
    <definedName name="Company">OFFSET(#REF!,0,0,COUNTA(#REF!)-1)</definedName>
    <definedName name="Company_Name">#REF!</definedName>
    <definedName name="Company_reported_exceptionals">#REF!</definedName>
    <definedName name="CompanyBeta">#REF!</definedName>
    <definedName name="CompanyCreditRiskSpread">#REF!</definedName>
    <definedName name="CompanyDescription">#REF!</definedName>
    <definedName name="CompanyDescription2">#REF!</definedName>
    <definedName name="CompDesc">#REF!</definedName>
    <definedName name="CompDescExe">#REF!</definedName>
    <definedName name="CompDescExe1">#REF!</definedName>
    <definedName name="CompDescExe2">#REF!</definedName>
    <definedName name="Completed_Properties_For_Sale">#REF!</definedName>
    <definedName name="CompTable_Companies">OFFSET(#REF!,0,0,COUNTA(#REF!)-13)</definedName>
    <definedName name="CompTable_MeanMetrics">OFFSET(#REF!,0,0,1,COUNTA(#REF!)-37)</definedName>
    <definedName name="CompTable_Metric">OFFSET(#REF!,0,9,1,COUNTA(#REF!)-9)</definedName>
    <definedName name="CompTable_YearColRange">OFFSET(#REF!,0,0,1,COUNTA(#REF!))</definedName>
    <definedName name="con">#N/A</definedName>
    <definedName name="consuming" hidden="1">{#N/A,#N/A,FALSE,"Cover Page";#N/A,#N/A,FALSE,"Facing Page";#N/A,#N/A,FALSE,"Main Page";#N/A,#N/A,FALSE,"Risk-Adjusted";#N/A,#N/A,FALSE,"Profit Improvement"}</definedName>
    <definedName name="CONTRACT_PD">#REF!</definedName>
    <definedName name="Conv">#REF!</definedName>
    <definedName name="COORD">#REF!</definedName>
    <definedName name="cop">#REF!</definedName>
    <definedName name="CopyArea">#REF!</definedName>
    <definedName name="Core_EBIT">#REF!</definedName>
    <definedName name="Core_EBITDA">#REF!</definedName>
    <definedName name="Core_EV">#REF!</definedName>
    <definedName name="Core_Intangible_Fixed_Assets">#REF!</definedName>
    <definedName name="Core_Net_Cash_Debt">#REF!</definedName>
    <definedName name="Core_Sales">#REF!</definedName>
    <definedName name="Core_Tangible_Fixed_Assets">#REF!</definedName>
    <definedName name="CORPE00">#REF!</definedName>
    <definedName name="CORPE00PF">#REF!</definedName>
    <definedName name="CORPE01">#REF!</definedName>
    <definedName name="CORPE02">#REF!</definedName>
    <definedName name="CORPE93">#REF!</definedName>
    <definedName name="CORPE94">#REF!</definedName>
    <definedName name="CORPE95">#REF!</definedName>
    <definedName name="CORPE96">#REF!</definedName>
    <definedName name="CORPE97">#REF!</definedName>
    <definedName name="CORPE98">#REF!</definedName>
    <definedName name="CORPE99">#REF!</definedName>
    <definedName name="CORPE99PF">#REF!</definedName>
    <definedName name="Cost_Of_License">#REF!</definedName>
    <definedName name="Cost_Of_Maintenance">#REF!</definedName>
    <definedName name="Cost_Of_Services">#REF!</definedName>
    <definedName name="Cost_Of_Subscription">#REF!</definedName>
    <definedName name="cot">#REF!</definedName>
    <definedName name="CotaiCasino">#REF!</definedName>
    <definedName name="CotaiSlot">#REF!</definedName>
    <definedName name="cover">#REF!</definedName>
    <definedName name="_xlnm.Criteria">#REF!</definedName>
    <definedName name="Criteria_MI">#REF!</definedName>
    <definedName name="CRM">#REF!</definedName>
    <definedName name="CSDS">#REF!</definedName>
    <definedName name="CSDS_CONS00">#REF!</definedName>
    <definedName name="CSDS_CONS01">#REF!</definedName>
    <definedName name="CSDS_CONS99">#REF!</definedName>
    <definedName name="CSDS_CONSENSUS">#REF!</definedName>
    <definedName name="csi">#REF!</definedName>
    <definedName name="cta">#REF!</definedName>
    <definedName name="CtyList">#REF!</definedName>
    <definedName name="cu102.ShareScalingFactor" hidden="1">1000000</definedName>
    <definedName name="cu103.EmployeeScalingFactor" hidden="1">1000</definedName>
    <definedName name="cu107.DPSSymbol" hidden="1">"US$"</definedName>
    <definedName name="cu107.EPSSymbol" hidden="1">"US$"</definedName>
    <definedName name="cu71.ScalingFactor" hidden="1">1000000</definedName>
    <definedName name="Cumulative_Goodwill_Prev_Written_Off_To_Equity">#REF!</definedName>
    <definedName name="CurrencyLegend">#REF!</definedName>
    <definedName name="currencyList">#REF!</definedName>
    <definedName name="CurrencyTable">#REF!</definedName>
    <definedName name="current.row">#REF!</definedName>
    <definedName name="Current_cost_adjusted_net_income">#REF!</definedName>
    <definedName name="CurrList">#REF!</definedName>
    <definedName name="CurYr">#REF!</definedName>
    <definedName name="CUSLink29">#REF!</definedName>
    <definedName name="cwo">#REF!</definedName>
    <definedName name="cwt">#REF!</definedName>
    <definedName name="cxaa" hidden="1">{#N/A,#N/A,FALSE,"Adj Proj";#N/A,#N/A,FALSE,"Sheet1";#N/A,#N/A,FALSE,"LBO";#N/A,#N/A,FALSE,"LBOMER";#N/A,#N/A,FALSE,"WACC";#N/A,#N/A,FALSE,"DCF";#N/A,#N/A,FALSE,"DCFMER";#N/A,#N/A,FALSE,"Pooling";#N/A,#N/A,FALSE,"income";#N/A,#N/A,FALSE,"Offer"}</definedName>
    <definedName name="CY10_Cons_Table">#REF!</definedName>
    <definedName name="cz" hidden="1">{"Fiesta Facer Page",#N/A,FALSE,"Q_C_S";"Fiesta Main Page",#N/A,FALSE,"V_L";"Fiesta 95BP Struct",#N/A,FALSE,"StructBP";"Fiesta Post 95BP Struct",#N/A,FALSE,"AdjStructBP"}</definedName>
    <definedName name="D">#REF!</definedName>
    <definedName name="D_NET">5</definedName>
    <definedName name="daf">#REF!</definedName>
    <definedName name="dai">#REF!</definedName>
    <definedName name="DAP00">#REF!</definedName>
    <definedName name="DAP00PF">#REF!</definedName>
    <definedName name="DAP99PF">#REF!</definedName>
    <definedName name="das">#REF!</definedName>
    <definedName name="Data1.1">#REF!</definedName>
    <definedName name="Data1.2">#REF!</definedName>
    <definedName name="Data2.1">#REF!</definedName>
    <definedName name="Data2.2">#REF!</definedName>
    <definedName name="Data3.1">#REF!</definedName>
    <definedName name="Data3.2">#REF!</definedName>
    <definedName name="Data4.1">#REF!</definedName>
    <definedName name="Data4.2">#REF!</definedName>
    <definedName name="_xlnm.Database">#REF!</definedName>
    <definedName name="Database_MI">#REF!</definedName>
    <definedName name="DataMultilink">#REF!</definedName>
    <definedName name="Date">OFFSET(#REF!,0,0,COUNTA(#REF!)-1)</definedName>
    <definedName name="Date_0">#REF!</definedName>
    <definedName name="Date_1">#REF!</definedName>
    <definedName name="Date_2">#REF!</definedName>
    <definedName name="Date_3">#REF!</definedName>
    <definedName name="Date_4">#REF!</definedName>
    <definedName name="Date_5">#REF!</definedName>
    <definedName name="Date_6">#REF!</definedName>
    <definedName name="DATES">#REF!</definedName>
    <definedName name="Days_Sales_Outstanding_Adj">#REF!</definedName>
    <definedName name="Days_Sales_Outstanding_Rep">#REF!</definedName>
    <definedName name="DB">"WIRENYPROD"</definedName>
    <definedName name="dcfb">#REF!</definedName>
    <definedName name="dcfv">#REF!</definedName>
    <definedName name="dd" hidden="1">#REF!</definedName>
    <definedName name="dddd" hidden="1">{#N/A,#N/A,FALSE,"AD_Purchase";#N/A,#N/A,FALSE,"Credit";#N/A,#N/A,FALSE,"PF Acquisition";#N/A,#N/A,FALSE,"PF Offering"}</definedName>
    <definedName name="ddddddddd"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Deals">#REF!</definedName>
    <definedName name="Deals_Over_1m">#REF!</definedName>
    <definedName name="Debt_at_market_value">#REF!</definedName>
    <definedName name="Debt_To_Capital">#REF!</definedName>
    <definedName name="Debt_To_Equity">#REF!</definedName>
    <definedName name="Debtors">#REF!</definedName>
    <definedName name="debtreturn">#REF!</definedName>
    <definedName name="DEFBEN00">#REF!</definedName>
    <definedName name="DEFBEN00PF">#REF!</definedName>
    <definedName name="DEFBEN01">#REF!</definedName>
    <definedName name="DEFBEN98">#REF!</definedName>
    <definedName name="DEFBEN99">#REF!</definedName>
    <definedName name="Deferred_Rev">#REF!</definedName>
    <definedName name="Deferred_Tax_Component_Of_Current_Tax_Charge">#REF!</definedName>
    <definedName name="Deferred_Taxes_Balance_Sheet">#REF!</definedName>
    <definedName name="Deferred_Taxes_Cash_Flow">#REF!</definedName>
    <definedName name="DeleteArea3">#REF!</definedName>
    <definedName name="DEN_NET">100</definedName>
    <definedName name="Depreciation_Adjustment">#REF!</definedName>
    <definedName name="DES">#REF!</definedName>
    <definedName name="dev_tech" hidden="1">#REF!</definedName>
    <definedName name="dfaddfd">#REF!</definedName>
    <definedName name="dfd">#REF!</definedName>
    <definedName name="dfg" hidden="1">{#N/A,#N/A,FALSE,"HuscoCombined-Summ";#N/A,#N/A,FALSE,"HuscoCombined-Income";#N/A,#N/A,FALSE,"HuscoCombined-Offering";#N/A,#N/A,FALSE,"Husco-Income";#N/A,#N/A,FALSE,"TargetEngineer";#N/A,#N/A,FALSE,"TargetAcqCalc";#N/A,#N/A,FALSE,"Husco-Acq"}</definedName>
    <definedName name="dfgdfg"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dfgdfgdfg" hidden="1">{#N/A,#N/A,FALSE,"Assump";#N/A,#N/A,FALSE,"Income";#N/A,#N/A,FALSE,"Balance";#N/A,#N/A,FALSE,"DCF Pump";#N/A,#N/A,FALSE,"Trans Assump";#N/A,#N/A,FALSE,"Combined Income";#N/A,#N/A,FALSE,"Combined Balance"}</definedName>
    <definedName name="dfgsf" hidden="1">{"rev",#N/A,FALSE,"ppepsum";"vcost",#N/A,FALSE,"ppepsum";"ecprof",#N/A,FALSE,"ppepsum"}</definedName>
    <definedName name="DHADHH" hidden="1">{#N/A,#N/A,FALSE,"Cover";#N/A,#N/A,FALSE,"Assumptions";#N/A,#N/A,FALSE,"Volumes";#N/A,#N/A,FALSE,"Pricing";#N/A,#N/A,FALSE,"TFLE Walk";#N/A,#N/A,FALSE,"Variable Cost";#N/A,#N/A,FALSE,"Sensitivity";#N/A,#N/A,FALSE,"Investment";#N/A,#N/A,FALSE,"Profitability"}</definedName>
    <definedName name="dhadhh1" hidden="1">{#N/A,#N/A,FALSE,"Cover";#N/A,#N/A,FALSE,"Assumptions";#N/A,#N/A,FALSE,"Volumes";#N/A,#N/A,FALSE,"Pricing";#N/A,#N/A,FALSE,"TFLE Walk";#N/A,#N/A,FALSE,"Variable Cost";#N/A,#N/A,FALSE,"Sensitivity";#N/A,#N/A,FALSE,"Investment";#N/A,#N/A,FALSE,"Profitability"}</definedName>
    <definedName name="did">#REF!</definedName>
    <definedName name="DIRTY">4</definedName>
    <definedName name="Disc_Op_Assets_Held_For_Sale">#REF!</definedName>
    <definedName name="discountrate">#REF!</definedName>
    <definedName name="DiscountRateMidpoint">#REF!</definedName>
    <definedName name="DisplayCurrency">#REF!</definedName>
    <definedName name="Dividends_Other">#REF!</definedName>
    <definedName name="Dividends_Paid">#REF!</definedName>
    <definedName name="Dividends_Special_Common">#REF!</definedName>
    <definedName name="DivPaid">#REF!</definedName>
    <definedName name="DLX1.USE">#REF!</definedName>
    <definedName name="DON">#REF!</definedName>
    <definedName name="DPO_estimate">#REF!</definedName>
    <definedName name="DPS_Curr_Yr">#REF!</definedName>
    <definedName name="DPS_Lst_Yr">#REF!</definedName>
    <definedName name="DPS_Next_Yr">#REF!</definedName>
    <definedName name="DRAFT_RCnum">#REF!</definedName>
    <definedName name="dsd">#REF!</definedName>
    <definedName name="dsfafd" hidden="1">{"EBITDA_CFPS",#N/A,FALSE,"MASTER"}</definedName>
    <definedName name="dsfasf" hidden="1">{#N/A,#N/A,FALSE,"Cover";#N/A,#N/A,FALSE,"Profits";#N/A,#N/A,FALSE,"ABS";#N/A,#N/A,FALSE,"TFLE Detail";#N/A,#N/A,FALSE,"TFLE Walk";#N/A,#N/A,FALSE,"Variable Cost";#N/A,#N/A,FALSE,"V.C. Walk"}</definedName>
    <definedName name="DSO">#REF!</definedName>
    <definedName name="DSO_estimate">#REF!</definedName>
    <definedName name="DSTREAM">#REF!</definedName>
    <definedName name="dtd">#REF!</definedName>
    <definedName name="dtoev">#REF!</definedName>
    <definedName name="DVOL">#REF!</definedName>
    <definedName name="dwcwc" hidden="1">{#N/A,#N/A,FALSE,"Assump";#N/A,#N/A,FALSE,"Income";#N/A,#N/A,FALSE,"Balance";#N/A,#N/A,FALSE,"DCF Pump";#N/A,#N/A,FALSE,"Trans Assump";#N/A,#N/A,FALSE,"Combined Income";#N/A,#N/A,FALSE,"Combined Balance"}</definedName>
    <definedName name="e" hidden="1">{"All Pages",#N/A,FALSE,"Plant 1 Exp";"All Pages",#N/A,FALSE,"Plant 2 Exp";"All Pages",#N/A,FALSE,"Plant 3 Exp";"All Pages",#N/A,FALSE,"Plant 4 Exp";"All Pages",#N/A,FALSE,"Total Vehicle"}</definedName>
    <definedName name="eaa">#REF!</definedName>
    <definedName name="eap">#REF!</definedName>
    <definedName name="earnings">#REF!</definedName>
    <definedName name="eat">#REF!</definedName>
    <definedName name="EBIDA_Analyst_calculation">#REF!</definedName>
    <definedName name="EBIT">#REF!</definedName>
    <definedName name="EBIT_analyst">#REF!</definedName>
    <definedName name="EBITDA">#REF!</definedName>
    <definedName name="EBITDA_00">#REF!</definedName>
    <definedName name="EBITDA_97">#REF!</definedName>
    <definedName name="EBITDA_98">#REF!</definedName>
    <definedName name="EBITDA_99">#REF!</definedName>
    <definedName name="EBITDA_analyst">#REF!</definedName>
    <definedName name="EBITDA_Capex__Interest">#REF!</definedName>
    <definedName name="EBITDA_Margin_projection">#REF!</definedName>
    <definedName name="EBITDA00">#REF!</definedName>
    <definedName name="EBITDA00PF">#REF!</definedName>
    <definedName name="EBITDA01">#REF!</definedName>
    <definedName name="EBITDA01PF">#REF!</definedName>
    <definedName name="EBITDA02">#REF!</definedName>
    <definedName name="EBITDA02PF">#REF!</definedName>
    <definedName name="EBITDA03">#REF!</definedName>
    <definedName name="ebitda100">#REF!</definedName>
    <definedName name="ebitda101">#REF!</definedName>
    <definedName name="ebitda102">#REF!</definedName>
    <definedName name="ebitda16">#REF!</definedName>
    <definedName name="EBITDA93">#REF!</definedName>
    <definedName name="EBITDA94">#REF!</definedName>
    <definedName name="EBITDA95">#REF!</definedName>
    <definedName name="EBITDA99">#REF!</definedName>
    <definedName name="economicprofit">#REF!</definedName>
    <definedName name="edbt1">#REF!</definedName>
    <definedName name="edbt2">#REF!</definedName>
    <definedName name="edbt3">#REF!</definedName>
    <definedName name="ee" hidden="1">#REF!</definedName>
    <definedName name="Effective_TaxRate_analyst">#REF!</definedName>
    <definedName name="EG_DPS">#REF!</definedName>
    <definedName name="EG_Net_Profit">#REF!</definedName>
    <definedName name="EIGHT">#REF!</definedName>
    <definedName name="ELSACalculateMode">#REF!</definedName>
    <definedName name="enp">#REF!</definedName>
    <definedName name="entEBITDA01">#REF!</definedName>
    <definedName name="entry">#REF!</definedName>
    <definedName name="epa">#REF!</definedName>
    <definedName name="epc">#REF!</definedName>
    <definedName name="EPIC">#REF!</definedName>
    <definedName name="EPS">#REF!</definedName>
    <definedName name="EPS_00">#REF!</definedName>
    <definedName name="EPS_97">#REF!</definedName>
    <definedName name="EPS_98">#REF!</definedName>
    <definedName name="EPS_99">#REF!</definedName>
    <definedName name="EPS_Curr_Qtr">#REF!</definedName>
    <definedName name="EPS_Curr_Yr">#REF!</definedName>
    <definedName name="EPS_Growth_Rate">#REF!</definedName>
    <definedName name="EPS_Lst_Yr">#REF!</definedName>
    <definedName name="EPS_Next_Yr">#REF!</definedName>
    <definedName name="EPS_Qtr_Date">#REF!</definedName>
    <definedName name="EPS00">#REF!</definedName>
    <definedName name="EPS00PF">#REF!</definedName>
    <definedName name="EPS99PF">#REF!</definedName>
    <definedName name="epw">#REF!</definedName>
    <definedName name="epx">#REF!</definedName>
    <definedName name="Equity_In_Affiliates">#REF!</definedName>
    <definedName name="Equity_Ticker">#REF!</definedName>
    <definedName name="equityreturn">#REF!</definedName>
    <definedName name="erp">#REF!</definedName>
    <definedName name="ert" hidden="1">{#N/A,#N/A,FALSE,"Projections";#N/A,#N/A,FALSE,"Acq Mult";#N/A,#N/A,FALSE,"TWER Mult";#N/A,#N/A,FALSE,"DCF EBITDA";#N/A,#N/A,FALSE,"DCF EBIT";#N/A,#N/A,FALSE,"Debt Accr";#N/A,#N/A,FALSE,"Stock Accr";#N/A,#N/A,FALSE,"Debt Stock Accr";#N/A,#N/A,FALSE,"Accr Dil Sensi"}</definedName>
    <definedName name="ESA">#REF!</definedName>
    <definedName name="ESA_CONS00">#REF!</definedName>
    <definedName name="ESA_CONS01">#REF!</definedName>
    <definedName name="ESA_CONS99">#REF!</definedName>
    <definedName name="etr">#REF!</definedName>
    <definedName name="EUGENE">#REF!</definedName>
    <definedName name="European_Revenues">#REF!</definedName>
    <definedName name="EV">#REF!</definedName>
    <definedName name="EV_EBITDA">OFFSET(#REF!,0,0,COUNTA(#REF!)-1)</definedName>
    <definedName name="EVA">#REF!</definedName>
    <definedName name="ex">#REF!</definedName>
    <definedName name="EXACT">#REF!</definedName>
    <definedName name="Exceptionals">#REF!</definedName>
    <definedName name="ExchRate">#REF!</definedName>
    <definedName name="ExchRates">#REF!</definedName>
    <definedName name="existing2" hidden="1">{#N/A,#N/A,TRUE,"MAIN FT TERM";#N/A,#N/A,TRUE,"MCI  FT TERM ";#N/A,#N/A,TRUE,"OC12 EQV"}</definedName>
    <definedName name="existing3" hidden="1">{#N/A,#N/A,TRUE,"MAIN FT TERM";#N/A,#N/A,TRUE,"MCI  FT TERM ";#N/A,#N/A,TRUE,"OC12 EQV"}</definedName>
    <definedName name="existing4" hidden="1">{#N/A,#N/A,TRUE,"MAIN FT TERM";#N/A,#N/A,TRUE,"MCI  FT TERM ";#N/A,#N/A,TRUE,"OC12 EQV"}</definedName>
    <definedName name="existing5" hidden="1">{#N/A,#N/A,TRUE,"MAIN FT TERM";#N/A,#N/A,TRUE,"MCI  FT TERM ";#N/A,#N/A,TRUE,"OC12 EQV"}</definedName>
    <definedName name="exit">#REF!</definedName>
    <definedName name="Expected_Life">#REF!</definedName>
    <definedName name="Expected_Volatility">#REF!</definedName>
    <definedName name="expense">#REF!</definedName>
    <definedName name="EXPORT">#REF!</definedName>
    <definedName name="ext">#REF!</definedName>
    <definedName name="extel">#REF!</definedName>
    <definedName name="extra" hidden="1">{"salaried",#N/A,FALSE,"VLD View (2)"}</definedName>
    <definedName name="_xlnm.Extract">#REF!</definedName>
    <definedName name="Extract_MI">#REF!</definedName>
    <definedName name="Extraordinary_Or_Unusual_Items">#REF!</definedName>
    <definedName name="f">#REF!</definedName>
    <definedName name="F.1990.01">#REF!</definedName>
    <definedName name="F.1991.01">#REF!</definedName>
    <definedName name="F.1992.01">#REF!</definedName>
    <definedName name="F.1993.01">#REF!</definedName>
    <definedName name="F.1994.01">#REF!</definedName>
    <definedName name="F.1995.01">#REF!</definedName>
    <definedName name="F.1996.01">#REF!</definedName>
    <definedName name="F.1997.01">#REF!</definedName>
    <definedName name="F.1998.01">#REF!</definedName>
    <definedName name="F.1999.01">#REF!</definedName>
    <definedName name="F.2000.01">#REF!</definedName>
    <definedName name="F.2001.01">#REF!</definedName>
    <definedName name="F.2002.01">#REF!</definedName>
    <definedName name="F.2003.01">#REF!</definedName>
    <definedName name="F.2004.01">#REF!</definedName>
    <definedName name="F.2005.01">#REF!</definedName>
    <definedName name="F.2006.01">#REF!</definedName>
    <definedName name="F.2007.01">#REF!</definedName>
    <definedName name="F.2007.12">#REF!</definedName>
    <definedName name="F.2008.07">#REF!</definedName>
    <definedName name="F.2008.11">#REF!</definedName>
    <definedName name="F.2008.12">#REF!</definedName>
    <definedName name="F.2009.01">#REF!</definedName>
    <definedName name="F.2009.06">#REF!</definedName>
    <definedName name="F.2009.07">#REF!</definedName>
    <definedName name="F.2009.11">#REF!</definedName>
    <definedName name="F.2009.12">#REF!</definedName>
    <definedName name="F.2010.06">#REF!</definedName>
    <definedName name="F.2010.10">#REF!</definedName>
    <definedName name="F.2010.11">#REF!</definedName>
    <definedName name="F.2010.12">#REF!</definedName>
    <definedName name="F.2011.01">#REF!</definedName>
    <definedName name="F.2011.06">#REF!</definedName>
    <definedName name="F.2011.10">#REF!</definedName>
    <definedName name="F.2011.11">#REF!</definedName>
    <definedName name="F.2011.12">#REF!</definedName>
    <definedName name="F.2012.01">#REF!</definedName>
    <definedName name="F.2012.06">#REF!</definedName>
    <definedName name="F.2012.10">#REF!</definedName>
    <definedName name="F.2012.11">#REF!</definedName>
    <definedName name="F.2012.12">#REF!</definedName>
    <definedName name="F.2013.01">#REF!</definedName>
    <definedName name="F.2013.10">#REF!</definedName>
    <definedName name="F.2013.11">#REF!</definedName>
    <definedName name="F.2013.12">#REF!</definedName>
    <definedName name="F.2014.01">#REF!</definedName>
    <definedName name="F.2014.10">#REF!</definedName>
    <definedName name="F.2014.11">#REF!</definedName>
    <definedName name="F_NET">6</definedName>
    <definedName name="fafa" hidden="1">{#N/A,#N/A,FALSE,"Cover";#N/A,#N/A,FALSE,"Assumptions";#N/A,#N/A,FALSE,"Volumes";#N/A,#N/A,FALSE,"Pricing";#N/A,#N/A,FALSE,"TFLE Walk";#N/A,#N/A,FALSE,"Variable Cost";#N/A,#N/A,FALSE,"Sensitivity";#N/A,#N/A,FALSE,"Investment";#N/A,#N/A,FALSE,"Profitability"}</definedName>
    <definedName name="FCF00B">#REF!</definedName>
    <definedName name="FCF00PFB">#REF!</definedName>
    <definedName name="FCF01B">#REF!</definedName>
    <definedName name="FCF02B">#REF!</definedName>
    <definedName name="FCF02C">#REF!</definedName>
    <definedName name="FCF03B">#REF!</definedName>
    <definedName name="FCF93B">#REF!</definedName>
    <definedName name="FCF94B">#REF!</definedName>
    <definedName name="FCF95B">#REF!</definedName>
    <definedName name="FCF96B">#REF!</definedName>
    <definedName name="FCF97B">#REF!</definedName>
    <definedName name="FCF98B">#REF!</definedName>
    <definedName name="FCF99B">#REF!</definedName>
    <definedName name="FCF99PFB">#REF!</definedName>
    <definedName name="Fcst_1999Format">#REF!</definedName>
    <definedName name="fd">#REF!</definedName>
    <definedName name="fdg" hidden="1">{"Assumptions",#N/A,TRUE,"Assumptions";"Income",#N/A,TRUE,"Income";"Balance",#N/A,TRUE,"Balance"}</definedName>
    <definedName name="FDP_0_1_aUrv" hidden="1">#REF!</definedName>
    <definedName name="FDP_1_1_aUrv" hidden="1">#REF!</definedName>
    <definedName name="FDP_10_1_aUrv" hidden="1">#REF!</definedName>
    <definedName name="FDP_100_1_aUrv" hidden="1">#REF!</definedName>
    <definedName name="FDP_101_1_aUrv" hidden="1">#REF!</definedName>
    <definedName name="FDP_102_1_aUrv" hidden="1">#REF!</definedName>
    <definedName name="FDP_103_1_aUrv" hidden="1">#REF!</definedName>
    <definedName name="FDP_104_1_aUrv" hidden="1">#REF!</definedName>
    <definedName name="FDP_105_1_aUrv" hidden="1">#REF!</definedName>
    <definedName name="FDP_106_1_aUrv" hidden="1">#REF!</definedName>
    <definedName name="FDP_107_1_aUrv" hidden="1">#REF!</definedName>
    <definedName name="FDP_108_1_aUrv" hidden="1">#REF!</definedName>
    <definedName name="FDP_109_1_aUrv" hidden="1">#REF!</definedName>
    <definedName name="FDP_11_1_aDrv" hidden="1">#REF!</definedName>
    <definedName name="FDP_110_1_aUrv" hidden="1">#REF!</definedName>
    <definedName name="FDP_111_1_aUrv" hidden="1">#REF!</definedName>
    <definedName name="FDP_112_1_aUrv" hidden="1">#REF!</definedName>
    <definedName name="FDP_113_1_aUrv" hidden="1">#REF!</definedName>
    <definedName name="FDP_114_1_aUrv" hidden="1">#REF!</definedName>
    <definedName name="FDP_115_1_aUrv" hidden="1">#REF!</definedName>
    <definedName name="FDP_116_1_aUrv" hidden="1">#REF!</definedName>
    <definedName name="FDP_117_1_aUrv" hidden="1">#REF!</definedName>
    <definedName name="FDP_118_1_aUrv" hidden="1">#REF!</definedName>
    <definedName name="FDP_119_1_aUrv" hidden="1">#REF!</definedName>
    <definedName name="FDP_12_1_aDrv" hidden="1">#REF!</definedName>
    <definedName name="FDP_120_1_aUrv" hidden="1">#REF!</definedName>
    <definedName name="FDP_121_1_aUrv" hidden="1">#REF!</definedName>
    <definedName name="FDP_122_1_aUrv" hidden="1">#REF!</definedName>
    <definedName name="FDP_123_1_aUrv" hidden="1">#REF!</definedName>
    <definedName name="FDP_124_1_aUrv" hidden="1">#REF!</definedName>
    <definedName name="FDP_125_1_aUrv" hidden="1">#REF!</definedName>
    <definedName name="FDP_126_1_aUrv" hidden="1">#REF!</definedName>
    <definedName name="FDP_127_1_aUrv" hidden="1">#REF!</definedName>
    <definedName name="FDP_128_1_aUrv" hidden="1">#REF!</definedName>
    <definedName name="FDP_129_1_aUrv" hidden="1">#REF!</definedName>
    <definedName name="FDP_13_1_aDrv" hidden="1">#REF!</definedName>
    <definedName name="FDP_130_1_aUrv" hidden="1">#REF!</definedName>
    <definedName name="FDP_131_1_aUrv" hidden="1">#REF!</definedName>
    <definedName name="FDP_132_1_aUrv" hidden="1">#REF!</definedName>
    <definedName name="FDP_133_1_aUrv" hidden="1">#REF!</definedName>
    <definedName name="FDP_134_1_aUrv" hidden="1">#REF!</definedName>
    <definedName name="FDP_135_1_aUrv" hidden="1">#REF!</definedName>
    <definedName name="FDP_136_1_aSrv" hidden="1">#REF!</definedName>
    <definedName name="FDP_137_1_aUrv" hidden="1">#REF!</definedName>
    <definedName name="FDP_138_1_aUrv" hidden="1">#REF!</definedName>
    <definedName name="FDP_139_1_aUrv" hidden="1">#REF!</definedName>
    <definedName name="FDP_14_1_aDrv" hidden="1">#REF!</definedName>
    <definedName name="FDP_140_1_aUrv" hidden="1">#REF!</definedName>
    <definedName name="FDP_141_1_aSrv" hidden="1">#REF!</definedName>
    <definedName name="FDP_142_1_aUrv" hidden="1">#REF!</definedName>
    <definedName name="FDP_143_1_aUrv" hidden="1">#REF!</definedName>
    <definedName name="FDP_144_1_aUrv" hidden="1">#REF!</definedName>
    <definedName name="FDP_145_1_aUrv" hidden="1">#REF!</definedName>
    <definedName name="FDP_146_1_aUrv" hidden="1">#REF!</definedName>
    <definedName name="FDP_147_1_aUrv" hidden="1">#REF!</definedName>
    <definedName name="FDP_148_1_aUrv" hidden="1">#REF!</definedName>
    <definedName name="FDP_149_1_aUrv" hidden="1">#REF!</definedName>
    <definedName name="FDP_15_1_aUrv" hidden="1">#REF!</definedName>
    <definedName name="FDP_150_1_aUrv" hidden="1">#REF!</definedName>
    <definedName name="FDP_151_1_aUrv" hidden="1">#REF!</definedName>
    <definedName name="FDP_152_1_aUrv" hidden="1">#REF!</definedName>
    <definedName name="FDP_153_1_aUrv" hidden="1">#REF!</definedName>
    <definedName name="FDP_154_1_aUrv" hidden="1">#REF!</definedName>
    <definedName name="FDP_155_1_aSrv" hidden="1">#REF!</definedName>
    <definedName name="FDP_156_1_aUrv" hidden="1">#REF!</definedName>
    <definedName name="FDP_157_1_aSrv" hidden="1">#REF!</definedName>
    <definedName name="FDP_158_1_aUrv" hidden="1">#REF!</definedName>
    <definedName name="FDP_159_1_aSrv" hidden="1">#REF!</definedName>
    <definedName name="FDP_16_1_aDrv" hidden="1">#REF!</definedName>
    <definedName name="FDP_160_1_aUrv" hidden="1">#REF!</definedName>
    <definedName name="FDP_161_1_aSrv" hidden="1">#REF!</definedName>
    <definedName name="FDP_162_1_aUrv" hidden="1">#REF!</definedName>
    <definedName name="FDP_163_1_aSrv" hidden="1">#REF!</definedName>
    <definedName name="FDP_164_1_aUrv" hidden="1">#REF!</definedName>
    <definedName name="FDP_165_1_aSrv" hidden="1">#REF!</definedName>
    <definedName name="FDP_166_1_aDrv" hidden="1">#REF!</definedName>
    <definedName name="FDP_167_1_aDrv" hidden="1">#REF!</definedName>
    <definedName name="FDP_168_1_aDrv" hidden="1">#REF!</definedName>
    <definedName name="FDP_169_1_aDrv" hidden="1">#REF!</definedName>
    <definedName name="FDP_17_1_aUrv" hidden="1">#REF!</definedName>
    <definedName name="FDP_170_1_aDrv" hidden="1">#REF!</definedName>
    <definedName name="FDP_171_1_aDrv" hidden="1">#REF!</definedName>
    <definedName name="FDP_172_1_aDrv" hidden="1">#REF!</definedName>
    <definedName name="FDP_173_1_aDrv" hidden="1">#REF!</definedName>
    <definedName name="FDP_174_1_aDrv" hidden="1">#REF!</definedName>
    <definedName name="FDP_175_1_aDrv" hidden="1">#REF!</definedName>
    <definedName name="FDP_176_1_aDrv" hidden="1">#REF!</definedName>
    <definedName name="FDP_177_1_aDrv" hidden="1">#REF!</definedName>
    <definedName name="FDP_178_1_aDrv" hidden="1">#REF!</definedName>
    <definedName name="FDP_179_1_aUrv" hidden="1">#REF!</definedName>
    <definedName name="FDP_18_1_aUrv" hidden="1">#REF!</definedName>
    <definedName name="FDP_180_1_aUrv" hidden="1">#REF!</definedName>
    <definedName name="FDP_181_1_aUrv" hidden="1">#REF!</definedName>
    <definedName name="FDP_182_1_aDrv" hidden="1">#REF!</definedName>
    <definedName name="FDP_183_1_aDrv" hidden="1">#REF!</definedName>
    <definedName name="FDP_184_1_aUdv" hidden="1">#REF!</definedName>
    <definedName name="FDP_185_1_aUdv" hidden="1">#REF!</definedName>
    <definedName name="FDP_186_1_aUdv" hidden="1">#REF!</definedName>
    <definedName name="FDP_187_1_aUdv" hidden="1">#REF!</definedName>
    <definedName name="FDP_188_1_aUdv" hidden="1">#REF!</definedName>
    <definedName name="FDP_189_1_aUdv" hidden="1">#REF!</definedName>
    <definedName name="FDP_19_1_aDrv" hidden="1">#REF!</definedName>
    <definedName name="FDP_190_1_aUdv" hidden="1">#REF!</definedName>
    <definedName name="FDP_191_1_aUdv" hidden="1">#REF!</definedName>
    <definedName name="FDP_192_1_aUdv" hidden="1">#REF!</definedName>
    <definedName name="FDP_193_1_aUdv" hidden="1">#REF!</definedName>
    <definedName name="FDP_194_1_aUdv" hidden="1">#REF!</definedName>
    <definedName name="FDP_195_1_aUdv" hidden="1">#REF!</definedName>
    <definedName name="FDP_196_1_aUdv" hidden="1">#REF!</definedName>
    <definedName name="FDP_197_1_aUdv" hidden="1">#REF!</definedName>
    <definedName name="FDP_198_1_aUdv" hidden="1">#REF!</definedName>
    <definedName name="FDP_199_1_aUdv" hidden="1">#REF!</definedName>
    <definedName name="FDP_2_1_aUrv" hidden="1">#REF!</definedName>
    <definedName name="FDP_20_1_aDrv" hidden="1">#REF!</definedName>
    <definedName name="FDP_200_1_aDdv" hidden="1">#REF!</definedName>
    <definedName name="FDP_201_1_aDdv" hidden="1">#REF!</definedName>
    <definedName name="FDP_202_1_aDdv" hidden="1">#REF!</definedName>
    <definedName name="FDP_203_1_aDdv" hidden="1">#REF!</definedName>
    <definedName name="FDP_204_1_aUrv" hidden="1">#REF!</definedName>
    <definedName name="FDP_205_1_aUrv" hidden="1">#REF!</definedName>
    <definedName name="FDP_206_1_aDrv" hidden="1">#REF!</definedName>
    <definedName name="FDP_21_1_aDrv" hidden="1">#REF!</definedName>
    <definedName name="FDP_22_1_aDrv" hidden="1">#REF!</definedName>
    <definedName name="FDP_23_1_aDrv" hidden="1">#REF!</definedName>
    <definedName name="FDP_24_1_aDrv" hidden="1">#REF!</definedName>
    <definedName name="FDP_25_1_aUrv" hidden="1">#REF!</definedName>
    <definedName name="FDP_26_1_aUrv" hidden="1">#REF!</definedName>
    <definedName name="FDP_27_1_aDrv" hidden="1">#REF!</definedName>
    <definedName name="FDP_28_1_aUrv" hidden="1">#REF!</definedName>
    <definedName name="FDP_29_1_aUrv" hidden="1">#REF!</definedName>
    <definedName name="FDP_3_1_aUrv" hidden="1">#REF!</definedName>
    <definedName name="FDP_30_1_aUrv" hidden="1">#REF!</definedName>
    <definedName name="FDP_31_1_aUrv" hidden="1">#REF!</definedName>
    <definedName name="FDP_32_1_aUrv" hidden="1">#REF!</definedName>
    <definedName name="FDP_33_1_aDrv" hidden="1">#REF!</definedName>
    <definedName name="FDP_34_1_aUrv" hidden="1">#REF!</definedName>
    <definedName name="FDP_35_1_aUrv" hidden="1">#REF!</definedName>
    <definedName name="FDP_36_1_aUrv" hidden="1">#REF!</definedName>
    <definedName name="FDP_37_1_aUrv" hidden="1">#REF!</definedName>
    <definedName name="FDP_38_1_aUrv" hidden="1">#REF!</definedName>
    <definedName name="FDP_39_1_aSrv" hidden="1">#REF!</definedName>
    <definedName name="FDP_4_1_aSrv" hidden="1">#REF!</definedName>
    <definedName name="FDP_40_1_aUrv" hidden="1">#REF!</definedName>
    <definedName name="FDP_41_1_aUrv" hidden="1">#REF!</definedName>
    <definedName name="FDP_42_1_aUrv" hidden="1">#REF!</definedName>
    <definedName name="FDP_43_1_aUrv" hidden="1">#REF!</definedName>
    <definedName name="FDP_44_1_aUrv" hidden="1">#REF!</definedName>
    <definedName name="FDP_45_1_aSrv" hidden="1">#REF!</definedName>
    <definedName name="FDP_46_1_aSrv" hidden="1">#REF!</definedName>
    <definedName name="FDP_47_1_aUrv" hidden="1">#REF!</definedName>
    <definedName name="FDP_48_1_aUrv" hidden="1">#REF!</definedName>
    <definedName name="FDP_49_1_aUrv" hidden="1">#REF!</definedName>
    <definedName name="FDP_5_1_aDrv" hidden="1">#REF!</definedName>
    <definedName name="FDP_50_1_aUrv" hidden="1">#REF!</definedName>
    <definedName name="FDP_51_1_aUrv" hidden="1">#REF!</definedName>
    <definedName name="FDP_52_1_aSrv" hidden="1">#REF!</definedName>
    <definedName name="FDP_53_1_aUrv" hidden="1">#REF!</definedName>
    <definedName name="FDP_54_1_aUrv" hidden="1">#REF!</definedName>
    <definedName name="FDP_55_1_aUrv" hidden="1">#REF!</definedName>
    <definedName name="FDP_56_1_aUrv" hidden="1">#REF!</definedName>
    <definedName name="FDP_57_1_aUrv" hidden="1">#REF!</definedName>
    <definedName name="FDP_58_1_aUrv" hidden="1">#REF!</definedName>
    <definedName name="FDP_59_1_aUrv" hidden="1">#REF!</definedName>
    <definedName name="FDP_6_1_aSrv" hidden="1">#REF!</definedName>
    <definedName name="FDP_60_1_aUrv" hidden="1">#REF!</definedName>
    <definedName name="FDP_61_1_aUrv" hidden="1">#REF!</definedName>
    <definedName name="FDP_62_1_aUrv" hidden="1">#REF!</definedName>
    <definedName name="FDP_63_1_aUrv" hidden="1">#REF!</definedName>
    <definedName name="FDP_64_1_aUrv" hidden="1">#REF!</definedName>
    <definedName name="FDP_65_1_aSrv" hidden="1">#REF!</definedName>
    <definedName name="FDP_66_1_aSrv" hidden="1">#REF!</definedName>
    <definedName name="FDP_67_1_aUrv" hidden="1">#REF!</definedName>
    <definedName name="FDP_68_1_aSrv" hidden="1">#REF!</definedName>
    <definedName name="FDP_69_1_aSrv" hidden="1">#REF!</definedName>
    <definedName name="FDP_7_1_aSrv" hidden="1">#REF!</definedName>
    <definedName name="FDP_70_1_aUrv" hidden="1">#REF!</definedName>
    <definedName name="FDP_71_1_aUrv" hidden="1">#REF!</definedName>
    <definedName name="FDP_72_1_aUrv" hidden="1">#REF!</definedName>
    <definedName name="FDP_73_1_aSrv" hidden="1">#REF!</definedName>
    <definedName name="FDP_74_1_aDrv" hidden="1">#REF!</definedName>
    <definedName name="FDP_75_1_aUrv" hidden="1">#REF!</definedName>
    <definedName name="FDP_76_1_aDrv" hidden="1">#REF!</definedName>
    <definedName name="FDP_77_1_aUrv" hidden="1">#REF!</definedName>
    <definedName name="FDP_78_1_aSrv" hidden="1">#REF!</definedName>
    <definedName name="FDP_79_1_aUrv" hidden="1">#REF!</definedName>
    <definedName name="FDP_8_1_aUrv" hidden="1">#REF!</definedName>
    <definedName name="FDP_80_1_aSrv" hidden="1">#REF!</definedName>
    <definedName name="FDP_81_1_aUrv" hidden="1">#REF!</definedName>
    <definedName name="FDP_82_1_aUrv" hidden="1">#REF!</definedName>
    <definedName name="FDP_83_1_aUrv" hidden="1">#REF!</definedName>
    <definedName name="FDP_84_1_aUrv" hidden="1">#REF!</definedName>
    <definedName name="FDP_85_1_aUrv" hidden="1">#REF!</definedName>
    <definedName name="FDP_86_1_aSrv" hidden="1">#REF!</definedName>
    <definedName name="FDP_87_1_aUrv" hidden="1">#REF!</definedName>
    <definedName name="FDP_88_1_aSrv" hidden="1">#REF!</definedName>
    <definedName name="FDP_89_1_aUrv" hidden="1">#REF!</definedName>
    <definedName name="FDP_9_1_aSrv" hidden="1">#REF!</definedName>
    <definedName name="FDP_90_1_aUrv" hidden="1">#REF!</definedName>
    <definedName name="FDP_91_1_aUrv" hidden="1">#REF!</definedName>
    <definedName name="FDP_92_1_aSrv" hidden="1">#REF!</definedName>
    <definedName name="FDP_93_1_aUrv" hidden="1">#REF!</definedName>
    <definedName name="FDP_94_1_aSrv" hidden="1">#REF!</definedName>
    <definedName name="FDP_95_1_aUrv" hidden="1">#REF!</definedName>
    <definedName name="FDP_96_1_aUrv" hidden="1">#REF!</definedName>
    <definedName name="FDP_97_1_aSrv" hidden="1">#REF!</definedName>
    <definedName name="FDP_98_1_aDrv" hidden="1">#REF!</definedName>
    <definedName name="FDP_99_1_aUrv" hidden="1">#REF!</definedName>
    <definedName name="FDSO00">#REF!</definedName>
    <definedName name="FDSO02">#REF!</definedName>
    <definedName name="FDSO93">#REF!</definedName>
    <definedName name="FDSO94">#REF!</definedName>
    <definedName name="FDSO95">#REF!</definedName>
    <definedName name="FDSO97">#REF!</definedName>
    <definedName name="FDSO98">#REF!</definedName>
    <definedName name="FDSO99">#REF!</definedName>
    <definedName name="ff" hidden="1">#REF!</definedName>
    <definedName name="FFO">#REF!</definedName>
    <definedName name="fg" hidden="1">{#N/A,#N/A,FALSE,"Pooling";#N/A,#N/A,FALSE,"income";#N/A,#N/A,FALSE,"valuation"}</definedName>
    <definedName name="fgdaa">[0]!fgdaa</definedName>
    <definedName name="fghjfgj" hidden="1">{"rev",#N/A,FALSE,"ppepsum";"vcost",#N/A,FALSE,"ppepsum";"ecprof",#N/A,FALSE,"ppepsum"}</definedName>
    <definedName name="fgjfg" hidden="1">{"pep204a",#N/A,FALSE,"tpepsum4a";"pep205a",#N/A,FALSE,"tpepsum4a";"wpep204a",#N/A,FALSE,"tpepsum4a";"wpep205a",#N/A,FALSE,"tpepsum4a"}</definedName>
    <definedName name="Fieldnames">#REF!</definedName>
    <definedName name="FIN_NET">102</definedName>
    <definedName name="FinalYear">#REF!</definedName>
    <definedName name="FINCopyDirection">1</definedName>
    <definedName name="FINCriteriaType">1</definedName>
    <definedName name="fine" hidden="1">{"'Directory'!$A$72:$E$91"}</definedName>
    <definedName name="FINOptions">"0,0,1,1,1,0,1,-1,0,0,2,0,"</definedName>
    <definedName name="FIOPS">#REF!,#REF!</definedName>
    <definedName name="Fiscal_Year">#REF!</definedName>
    <definedName name="FiscalMonth">#REF!</definedName>
    <definedName name="five">#REF!,#REF!,#REF!,#REF!,#REF!,#REF!,#REF!,#REF!,#REF!,#REF!,#REF!,#REF!,#REF!,#REF!,#REF!</definedName>
    <definedName name="FIXCHG">#REF!</definedName>
    <definedName name="FIXCHG2">#REF!</definedName>
    <definedName name="FIXCHG3">#REF!</definedName>
    <definedName name="FIXCHG4">#REF!</definedName>
    <definedName name="fixedassets">#REF!</definedName>
    <definedName name="FLAG">#REF!</definedName>
    <definedName name="fon">#REF!</definedName>
    <definedName name="FootnoteDrop">#REF!</definedName>
    <definedName name="FootnoteDrop1">#REF!</definedName>
    <definedName name="FootnoteDrop10">#REF!</definedName>
    <definedName name="FootnoteDrop100">#REF!</definedName>
    <definedName name="FootnoteDrop11">#REF!</definedName>
    <definedName name="FootnoteDrop12">#REF!</definedName>
    <definedName name="FootnoteDrop13">#REF!</definedName>
    <definedName name="FootnoteDrop14">#REF!</definedName>
    <definedName name="FootnoteDrop15">#REF!</definedName>
    <definedName name="FootnoteDrop16">#REF!</definedName>
    <definedName name="FootnoteDrop17">#REF!</definedName>
    <definedName name="FootnoteDrop18">#REF!</definedName>
    <definedName name="FootnoteDrop19">#REF!</definedName>
    <definedName name="FootnoteDrop2">#REF!</definedName>
    <definedName name="FootnoteDrop20">#REF!</definedName>
    <definedName name="FootnoteDrop21">#REF!</definedName>
    <definedName name="FootnoteDrop22">#REF!</definedName>
    <definedName name="FootnoteDrop23">#REF!</definedName>
    <definedName name="FootnoteDrop24">#REF!</definedName>
    <definedName name="FootnoteDrop25">#REF!</definedName>
    <definedName name="FootnoteDrop26">#REF!</definedName>
    <definedName name="FootnoteDrop27">#REF!</definedName>
    <definedName name="FootnoteDrop28">#REF!</definedName>
    <definedName name="FootnoteDrop29">#REF!</definedName>
    <definedName name="FootnoteDrop3">#REF!</definedName>
    <definedName name="FootnoteDrop30">#REF!</definedName>
    <definedName name="FootnoteDrop31">#REF!</definedName>
    <definedName name="FootnoteDrop32">#REF!</definedName>
    <definedName name="FootnoteDrop33">#REF!</definedName>
    <definedName name="FootnoteDrop34">#REF!</definedName>
    <definedName name="FootnoteDrop35">#REF!</definedName>
    <definedName name="FootnoteDrop36">#REF!</definedName>
    <definedName name="FootnoteDrop37">#REF!</definedName>
    <definedName name="FootnoteDrop38">#REF!</definedName>
    <definedName name="FootnoteDrop39">#REF!</definedName>
    <definedName name="FootnoteDrop4">#REF!</definedName>
    <definedName name="FootnoteDrop40">#REF!</definedName>
    <definedName name="FootnoteDrop41">#REF!</definedName>
    <definedName name="FootnoteDrop42">#REF!</definedName>
    <definedName name="FootnoteDrop43">#REF!</definedName>
    <definedName name="FootnoteDrop44">#REF!</definedName>
    <definedName name="FootnoteDrop45">#REF!</definedName>
    <definedName name="FootnoteDrop46">#REF!</definedName>
    <definedName name="FootnoteDrop47">#REF!</definedName>
    <definedName name="FootnoteDrop48">#REF!</definedName>
    <definedName name="FootnoteDrop49">#REF!</definedName>
    <definedName name="FootnoteDrop5">#REF!</definedName>
    <definedName name="FootnoteDrop50">#REF!</definedName>
    <definedName name="FootnoteDrop51">#REF!</definedName>
    <definedName name="FootnoteDrop52">#REF!</definedName>
    <definedName name="FootnoteDrop53">#REF!</definedName>
    <definedName name="FootnoteDrop54">#REF!</definedName>
    <definedName name="FootnoteDrop55">#REF!</definedName>
    <definedName name="FootnoteDrop56">#REF!</definedName>
    <definedName name="FootnoteDrop57">#REF!</definedName>
    <definedName name="FootnoteDrop58">#REF!</definedName>
    <definedName name="FootnoteDrop59">#REF!</definedName>
    <definedName name="FootnoteDrop6">#REF!</definedName>
    <definedName name="FootnoteDrop60">#REF!</definedName>
    <definedName name="FootnoteDrop61">#REF!</definedName>
    <definedName name="FootnoteDrop62">#REF!</definedName>
    <definedName name="FootnoteDrop63">#REF!</definedName>
    <definedName name="FootnoteDrop64">#REF!</definedName>
    <definedName name="FootnoteDrop65">#REF!</definedName>
    <definedName name="FootnoteDrop66">#REF!</definedName>
    <definedName name="FootnoteDrop67">#REF!</definedName>
    <definedName name="FootnoteDrop68">#REF!</definedName>
    <definedName name="FootnoteDrop69">#REF!</definedName>
    <definedName name="FootnoteDrop7">#REF!</definedName>
    <definedName name="FootnoteDrop70">#REF!</definedName>
    <definedName name="FootnoteDrop71">#REF!</definedName>
    <definedName name="FootnoteDrop72">#REF!</definedName>
    <definedName name="FootnoteDrop73">#REF!</definedName>
    <definedName name="FootnoteDrop74">#REF!</definedName>
    <definedName name="FootnoteDrop75">#REF!</definedName>
    <definedName name="FootnoteDrop76">#REF!</definedName>
    <definedName name="FootnoteDrop77">#REF!</definedName>
    <definedName name="FootnoteDrop78">#REF!</definedName>
    <definedName name="FootnoteDrop79">#REF!</definedName>
    <definedName name="FootnoteDrop8">#REF!</definedName>
    <definedName name="FootnoteDrop80">#REF!</definedName>
    <definedName name="FootnoteDrop81">#REF!</definedName>
    <definedName name="FootnoteDrop82">#REF!</definedName>
    <definedName name="FootnoteDrop83">#REF!</definedName>
    <definedName name="FootnoteDrop84">#REF!</definedName>
    <definedName name="FootnoteDrop85">#REF!</definedName>
    <definedName name="FootnoteDrop86">#REF!</definedName>
    <definedName name="FootnoteDrop87">#REF!</definedName>
    <definedName name="FootnoteDrop88">#REF!</definedName>
    <definedName name="FootnoteDrop89">#REF!</definedName>
    <definedName name="FootnoteDrop9">#REF!</definedName>
    <definedName name="FootnoteDrop90">#REF!</definedName>
    <definedName name="FootnoteDrop91">#REF!</definedName>
    <definedName name="FootnoteDrop92">#REF!</definedName>
    <definedName name="FootnoteDrop93">#REF!</definedName>
    <definedName name="FootnoteDrop94">#REF!</definedName>
    <definedName name="FootnoteDrop95">#REF!</definedName>
    <definedName name="FootnoteDrop96">#REF!</definedName>
    <definedName name="FootnoteDrop97">#REF!</definedName>
    <definedName name="FootnoteDrop98">#REF!</definedName>
    <definedName name="FootnoteDrop99">#REF!</definedName>
    <definedName name="foractual">#REF!</definedName>
    <definedName name="forecast">#REF!</definedName>
    <definedName name="Forex_Adjustment">#REF!</definedName>
    <definedName name="Forex_Gains_Losses">#REF!</definedName>
    <definedName name="forlimit">#REF!</definedName>
    <definedName name="Form10q_pg1">#REF!</definedName>
    <definedName name="Form10q_pg2">#REF!</definedName>
    <definedName name="four">#REF!,#REF!,#REF!,#REF!,#REF!,#REF!,#REF!,#REF!,#REF!,#REF!,#REF!,#REF!,#REF!,#REF!,#REF!,#REF!,#REF!</definedName>
    <definedName name="fpcapex00">#REF!</definedName>
    <definedName name="fpcapex01">#REF!</definedName>
    <definedName name="fpcapex02">#REF!</definedName>
    <definedName name="fpcapex99">#REF!</definedName>
    <definedName name="FRA_NET">112</definedName>
    <definedName name="franc">#REF!</definedName>
    <definedName name="franc1">#REF!</definedName>
    <definedName name="FREDERIC">#REF!</definedName>
    <definedName name="freefloat">#REF!</definedName>
    <definedName name="FS">#REF!</definedName>
    <definedName name="FS_00EA">#REF!</definedName>
    <definedName name="FS_00EPS">#REF!</definedName>
    <definedName name="FS_01EA">#REF!</definedName>
    <definedName name="FS_01EPS">#REF!</definedName>
    <definedName name="FS_99EA">#REF!</definedName>
    <definedName name="FS_99EPS">#REF!</definedName>
    <definedName name="FS_CONS00">#REF!</definedName>
    <definedName name="FS_CONS01">#REF!</definedName>
    <definedName name="FS_CONS99">#REF!</definedName>
    <definedName name="FS_Rating">#REF!</definedName>
    <definedName name="FS_Target">#REF!</definedName>
    <definedName name="fullname">#REF!</definedName>
    <definedName name="FX_Gains">#REF!</definedName>
    <definedName name="fxa">#REF!</definedName>
    <definedName name="fxe">#REF!</definedName>
    <definedName name="fxRATE">#REF!</definedName>
    <definedName name="FY1993_">#REF!</definedName>
    <definedName name="FY1994_">#REF!</definedName>
    <definedName name="FY1995_">#REF!</definedName>
    <definedName name="FY1996_">#REF!</definedName>
    <definedName name="FY1997_">#REF!</definedName>
    <definedName name="FY1998_">#REF!</definedName>
    <definedName name="FY1999_">#REF!</definedName>
    <definedName name="FY2000_">#REF!</definedName>
    <definedName name="FY2001_">#REF!</definedName>
    <definedName name="FY2002_">#REF!</definedName>
    <definedName name="FY2003_">#REF!</definedName>
    <definedName name="FY2004_">#REF!</definedName>
    <definedName name="FY2005_">#REF!</definedName>
    <definedName name="FYE">#REF!</definedName>
    <definedName name="g">#REF!</definedName>
    <definedName name="GA_Expense">#REF!</definedName>
    <definedName name="GAX">#REF!</definedName>
    <definedName name="GBL_Depreciation">#REF!</definedName>
    <definedName name="GBL_EBIT">#REF!</definedName>
    <definedName name="GBL_Increase_Net_Debt">#REF!</definedName>
    <definedName name="GBL_Minority_Interests_Balance_Sheet">#REF!</definedName>
    <definedName name="GBL_Operating_Cash_Flow">#REF!</definedName>
    <definedName name="GBL_Other_Operating">#REF!</definedName>
    <definedName name="GBL_Working_Capital_Increase">#REF!</definedName>
    <definedName name="gdfs" hidden="1">{#N/A,#N/A,FALSE,"Projections";#N/A,#N/A,FALSE,"Multiples Valuation";#N/A,#N/A,FALSE,"LBO";#N/A,#N/A,FALSE,"Multiples_Sensitivity";#N/A,#N/A,FALSE,"Summary"}</definedName>
    <definedName name="GEAC">#REF!</definedName>
    <definedName name="GER_NET">101</definedName>
    <definedName name="gg" hidden="1">#REF!</definedName>
    <definedName name="ghi" hidden="1">{"Presentation",#N/A,FALSE,"Feb96 - ALL"}</definedName>
    <definedName name="GMTC">#REF!</definedName>
    <definedName name="GMTC_CONS00">#REF!</definedName>
    <definedName name="GMTC_CONS01">#REF!</definedName>
    <definedName name="GMTC_CONS99">#REF!</definedName>
    <definedName name="GND">#REF!</definedName>
    <definedName name="GND_CONSENSUS">#REF!</definedName>
    <definedName name="Goodwill">#REF!</definedName>
    <definedName name="GORDON">#REF!</definedName>
    <definedName name="GotoMenu">#REF!</definedName>
    <definedName name="GotoTab">#REF!</definedName>
    <definedName name="GRE_NET">117</definedName>
    <definedName name="Group7">{"Mcp08.PrintRep",""}</definedName>
    <definedName name="Group7A">{"Mcp08.PrintRep",""}</definedName>
    <definedName name="GTK">#REF!</definedName>
    <definedName name="GUC">#REF!</definedName>
    <definedName name="GUC_CONS00">#REF!</definedName>
    <definedName name="GUC_CONS01">#REF!</definedName>
    <definedName name="GUC_CONS99">#REF!</definedName>
    <definedName name="gyjh" hidden="1">{"rates",#N/A,FALSE,"tavg4a";"rev",#N/A,FALSE,"tavg4a"}</definedName>
    <definedName name="Half_Yr_Analysis">#REF!</definedName>
    <definedName name="has" hidden="1">{"REVISED",#N/A,FALSE,"Sheet1"}</definedName>
    <definedName name="HB_email">"hbellini@isigrp.com"</definedName>
    <definedName name="HB_phone">"(XXX) XXX-XXXX"</definedName>
    <definedName name="HEADERS">#REF!</definedName>
    <definedName name="HET">#REF!</definedName>
    <definedName name="HET_00Ea">#REF!</definedName>
    <definedName name="HET_00EPS">#REF!</definedName>
    <definedName name="HET_01Ea">#REF!</definedName>
    <definedName name="HET_01EPS">#REF!</definedName>
    <definedName name="HET_99Ea">#REF!</definedName>
    <definedName name="HET_99EPS">#REF!</definedName>
    <definedName name="HET_Rating">#REF!</definedName>
    <definedName name="HET_Target">#REF!</definedName>
    <definedName name="hf">#REF!</definedName>
    <definedName name="HIGH">#REF!</definedName>
    <definedName name="hjyny" hidden="1">{#N/A,#N/A,FALSE,"TSUM";#N/A,#N/A,FALSE,"shares";#N/A,#N/A,FALSE,"earnout";#N/A,#N/A,FALSE,"Heaty";#N/A,#N/A,FALSE,"self-tend";#N/A,#N/A,FALSE,"self-sum"}</definedName>
    <definedName name="HKcontrol">#REF!</definedName>
    <definedName name="HLT">#REF!</definedName>
    <definedName name="HLT_00EA">#REF!</definedName>
    <definedName name="HLT_00EPS">#REF!</definedName>
    <definedName name="HLT_01EA">#REF!</definedName>
    <definedName name="HLT_01EPS">#REF!</definedName>
    <definedName name="HLT_99EA">#REF!</definedName>
    <definedName name="HLT_99EPS">#REF!</definedName>
    <definedName name="HLT_CONS00">#REF!</definedName>
    <definedName name="HLT_CONS01">#REF!</definedName>
    <definedName name="HLT_CONS99">#REF!</definedName>
    <definedName name="HLT_Rating">#REF!</definedName>
    <definedName name="HLT_Target">#REF!</definedName>
    <definedName name="HMEIB">#REF!</definedName>
    <definedName name="HMEIBGR">#REF!</definedName>
    <definedName name="HMT">#REF!</definedName>
    <definedName name="HMT_CONS00">#REF!</definedName>
    <definedName name="HMT_CONS01">#REF!</definedName>
    <definedName name="HMT_CONS99">#REF!</definedName>
    <definedName name="hod" hidden="1">{#N/A,#N/A,FALSE,"TS";#N/A,#N/A,FALSE,"Combo";#N/A,#N/A,FALSE,"FAIR";#N/A,#N/A,FALSE,"RBC";#N/A,#N/A,FALSE,"xxxx";#N/A,#N/A,FALSE,"A_D";#N/A,#N/A,FALSE,"WACC";#N/A,#N/A,FALSE,"DCF";#N/A,#N/A,FALSE,"LBO";#N/A,#N/A,FALSE,"AcqMults";#N/A,#N/A,FALSE,"CompMults"}</definedName>
    <definedName name="HOL_NET">105</definedName>
    <definedName name="holder1">#REF!</definedName>
    <definedName name="holder2">#REF!</definedName>
    <definedName name="holder3">#REF!</definedName>
    <definedName name="holder4">#REF!</definedName>
    <definedName name="holder5">#REF!</definedName>
    <definedName name="holding1">#REF!</definedName>
    <definedName name="holding2">#REF!</definedName>
    <definedName name="holding3">#REF!</definedName>
    <definedName name="holding4">#REF!</definedName>
    <definedName name="holding5">#REF!</definedName>
    <definedName name="Home_Market_EBIT_Incl_Above">#REF!</definedName>
    <definedName name="Home_Market_Turnover_Incl_Above">#REF!</definedName>
    <definedName name="HOST_DEAL">#REF!</definedName>
    <definedName name="HOT">#REF!</definedName>
    <definedName name="HOT_00EA">#REF!</definedName>
    <definedName name="HOT_00EPS">#REF!</definedName>
    <definedName name="HOT_01EA">#REF!</definedName>
    <definedName name="HOT_01EPS">#REF!</definedName>
    <definedName name="HOT_99EA">#REF!</definedName>
    <definedName name="HOT_99EPS">#REF!</definedName>
    <definedName name="HOT_CONS00">#REF!</definedName>
    <definedName name="HOT_CONS01">#REF!</definedName>
    <definedName name="HOT_CONS99">#REF!</definedName>
    <definedName name="HOT_Rating">#REF!</definedName>
    <definedName name="HOT_Target">#REF!</definedName>
    <definedName name="HoteDnav">#REF!</definedName>
    <definedName name="HoteInav">#REF!</definedName>
    <definedName name="houy" hidden="1">{#N/A,#N/A,FALSE,"AD_Purchase";#N/A,#N/A,FALSE,"Credit";#N/A,#N/A,FALSE,"PF Acquisition";#N/A,#N/A,FALSE,"PF Offering"}</definedName>
    <definedName name="HSBC_Cash_Flow">#REF!</definedName>
    <definedName name="HTML_CodePage" hidden="1">1252</definedName>
    <definedName name="HTML_Control" hidden="1">{"'Directory'!$A$72:$E$91"}</definedName>
    <definedName name="html_control_1" hidden="1">{"'IG3Q99'!$A$306:$I$356"}</definedName>
    <definedName name="HTML_Description" hidden="1">""</definedName>
    <definedName name="HTML_Email" hidden="1">""</definedName>
    <definedName name="HTML_Header" hidden="1">"Income-Adj"</definedName>
    <definedName name="HTML_LastUpdate" hidden="1">"9/1/99"</definedName>
    <definedName name="HTML_LineAfter" hidden="1">FALSE</definedName>
    <definedName name="HTML_LineBefore" hidden="1">FALSE</definedName>
    <definedName name="HTML_Name" hidden="1">"Neo"</definedName>
    <definedName name="HTML_OBDlg2" hidden="1">TRUE</definedName>
    <definedName name="HTML_OBDlg4" hidden="1">TRUE</definedName>
    <definedName name="HTML_OS" hidden="1">0</definedName>
    <definedName name="HTML_PathFile" hidden="1">"E:\statements-2.0\from_excel.htm"</definedName>
    <definedName name="HTML_Title" hidden="1">"Histo_Statements"</definedName>
    <definedName name="HWCC_CONSENSUS">#REF!</definedName>
    <definedName name="HWD">#REF!</definedName>
    <definedName name="HWD_CONS00">#REF!</definedName>
    <definedName name="HWD_CONS01">#REF!</definedName>
    <definedName name="HWD_CONS99">#REF!</definedName>
    <definedName name="HYSL">#REF!</definedName>
    <definedName name="hysl_pe">#REF!</definedName>
    <definedName name="hysl_price">#REF!</definedName>
    <definedName name="iae">#REF!</definedName>
    <definedName name="ian">#REF!</definedName>
    <definedName name="iar">#REF!</definedName>
    <definedName name="iat">#REF!</definedName>
    <definedName name="IB">#REF!</definedName>
    <definedName name="IB_all">#REF!</definedName>
    <definedName name="iba">#REF!</definedName>
    <definedName name="ibc">#REF!</definedName>
    <definedName name="ibes">#REF!</definedName>
    <definedName name="ibesd">#REF!</definedName>
    <definedName name="ibf">#REF!</definedName>
    <definedName name="IBM_softwareRevs">#REF!</definedName>
    <definedName name="ibx">#REF!</definedName>
    <definedName name="ica">#REF!</definedName>
    <definedName name="icd">#REF!</definedName>
    <definedName name="icf">#REF!</definedName>
    <definedName name="icl">#REF!</definedName>
    <definedName name="ict">#REF!</definedName>
    <definedName name="ictsymbol">"NT$"</definedName>
    <definedName name="icu">#REF!</definedName>
    <definedName name="icusymbol">"NT$"</definedName>
    <definedName name="ida">#REF!</definedName>
    <definedName name="IDS">#REF!</definedName>
    <definedName name="idx">#REF!</definedName>
    <definedName name="ieq">#REF!</definedName>
    <definedName name="iex">#REF!</definedName>
    <definedName name="ifd">#REF!</definedName>
    <definedName name="iff">#REF!</definedName>
    <definedName name="ifl">#REF!</definedName>
    <definedName name="IFLX">#REF!</definedName>
    <definedName name="ifn">#REF!</definedName>
    <definedName name="ifo">#REF!</definedName>
    <definedName name="IGT">#REF!</definedName>
    <definedName name="IGT_Rating">#REF!</definedName>
    <definedName name="IGT_Target">#REF!</definedName>
    <definedName name="ihd">#REF!</definedName>
    <definedName name="ijn" hidden="1">{#N/A,#N/A,FALSE,"AD_Purchase";#N/A,#N/A,FALSE,"Credit";#N/A,#N/A,FALSE,"PF Acquisition";#N/A,#N/A,FALSE,"PF Offering"}</definedName>
    <definedName name="ild">#REF!</definedName>
    <definedName name="ilp">#REF!</definedName>
    <definedName name="ime">#REF!</definedName>
    <definedName name="Img_ML_1y7a6c1t" hidden="1">"IMG_48"</definedName>
    <definedName name="Img_ML_2g2y2j4a" hidden="1">"IMG_10"</definedName>
    <definedName name="Img_ML_2j9t7u1a" hidden="1">"IMG_1"</definedName>
    <definedName name="Img_ML_2k1r9i3a" hidden="1">"IMG_11"</definedName>
    <definedName name="Img_ML_2k4x3z9a" hidden="1">"IMG_11"</definedName>
    <definedName name="Img_ML_3j3z1k8p" hidden="1">"IMG_11"</definedName>
    <definedName name="Img_ML_4d2b6f6f" hidden="1">"IMG_17"</definedName>
    <definedName name="Img_ML_4k8z1t3l" hidden="1">"IMG_6"</definedName>
    <definedName name="Img_ML_4s4s8z2l" hidden="1">"IMG_18"</definedName>
    <definedName name="Img_ML_4s8v5t6l" hidden="1">"IMG_18"</definedName>
    <definedName name="Img_ML_4u4z1z5l" hidden="1">"IMG_11"</definedName>
    <definedName name="Img_ML_5e7g5e5e" hidden="1">"IMG_5"</definedName>
    <definedName name="Img_ML_5j5y2m1m" hidden="1">"IMG_6"</definedName>
    <definedName name="Img_ML_5s4y2z6m" hidden="1">"IMG_5"</definedName>
    <definedName name="Img_ML_5s7y2o2m" hidden="1">"IMG_11"</definedName>
    <definedName name="Img_ML_6d5x3m7z" hidden="1">"IMG_11"</definedName>
    <definedName name="Img_ML_6k4t7z9z" hidden="1">"IMG_5"</definedName>
    <definedName name="Img_ML_6s3z1k2z" hidden="1">"IMG_11"</definedName>
    <definedName name="Img_ML_7d2w4j7i" hidden="1">"IMG_12"</definedName>
    <definedName name="Img_ML_7g5e5e2b" hidden="1">"IMG_1"</definedName>
    <definedName name="Img_ML_7k8t7t9i" hidden="1">"IMG_11"</definedName>
    <definedName name="Img_ML_7s1x3i6i" hidden="1">"IMG_11"</definedName>
    <definedName name="Img_ML_7s8s8t6i" hidden="1">"IMG_11"</definedName>
    <definedName name="Img_ML_7u6s8l5i" hidden="1">"IMG_11"</definedName>
    <definedName name="Img_ML_8g6r9l4j" hidden="1">"IMG_11"</definedName>
    <definedName name="Img_ML_8h5e9i3c" hidden="1">"IMG_5"</definedName>
    <definedName name="Img_ML_8h7g3c9i" hidden="1">"IMG_5"</definedName>
    <definedName name="Img_ML_8h7g4d4d" hidden="1">"IMG_5"</definedName>
    <definedName name="Img_ML_8j9v5u8j" hidden="1">"IMG_12"</definedName>
    <definedName name="Img_ML_8k1v5i9j" hidden="1">"IMG_11"</definedName>
    <definedName name="Img_ML_8s7y2o6j" hidden="1">"IMG_11"</definedName>
    <definedName name="Img_ML_9d9x3u7w" hidden="1">"IMG_12"</definedName>
    <definedName name="Img_ML_9s7u6o2w" hidden="1">"IMG_11"</definedName>
    <definedName name="income">#REF!</definedName>
    <definedName name="Increase_In_Cash">#REF!</definedName>
    <definedName name="Increase_In_Equity">#REF!</definedName>
    <definedName name="Increase_In_Long_Term_Debt">#REF!</definedName>
    <definedName name="Increase_In_Short_Term_Debt">#REF!</definedName>
    <definedName name="Increment">#REF!</definedName>
    <definedName name="INDEX1">#REF!</definedName>
    <definedName name="INDEX2">#REF!</definedName>
    <definedName name="InduDnav">#REF!</definedName>
    <definedName name="InduInav">#REF!</definedName>
    <definedName name="inflList" hidden="1">"00000000000000000000000000000000000000000000000000000000000000000000000000000000000000000000000000000000000000000000000000000000000000000000000000000000000000000000000000000000000000000000000000000000"</definedName>
    <definedName name="INFOR">#REF!</definedName>
    <definedName name="inm">#REF!</definedName>
    <definedName name="iNoProject">#REF!</definedName>
    <definedName name="inprocess3" hidden="1">{#N/A,#N/A,TRUE,"MAIN FT TERM";#N/A,#N/A,TRUE,"MCI  FT TERM ";#N/A,#N/A,TRUE,"OC12 EQV"}</definedName>
    <definedName name="Input">#REF!</definedName>
    <definedName name="input_AIRTOUCH">#REF!,#REF!,#REF!,#REF!,#REF!,#REF!,#REF!,#REF!,#REF!,#REF!,#REF!,#REF!,#REF!,#REF!,#REF!</definedName>
    <definedName name="input_BritishTelecom">#REF!,#REF!,#REF!,#REF!,#REF!,#REF!,#REF!,#REF!,#REF!,#REF!,#REF!,#REF!,#REF!,#REF!,#REF!</definedName>
    <definedName name="input_CableWireless">#REF!,#REF!,#REF!,#REF!,#REF!,#REF!,#REF!,#REF!,#REF!,#REF!,#REF!,#REF!,#REF!,#REF!,#REF!</definedName>
    <definedName name="input_CELLNET">#REF!,#REF!,#REF!,#REF!,#REF!,#REF!,#REF!,#REF!,#REF!,#REF!,#REF!,#REF!,#REF!,#REF!,#REF!,#REF!,#REF!,#REF!,#REF!,#REF!,#REF!,#REF!,#REF!,#REF!,#REF!</definedName>
    <definedName name="input_Colt">#REF!,#REF!,#REF!,#REF!,#REF!,#REF!,#REF!,#REF!,#REF!,#REF!,#REF!,#REF!,#REF!,#REF!,#REF!</definedName>
    <definedName name="input_CRK">#REF!,#REF!,#REF!,#REF!,#REF!,#REF!,#REF!,#REF!,#REF!,#REF!,#REF!,#REF!,#REF!,#REF!,#REF!,#REF!,#REF!,#REF!</definedName>
    <definedName name="input_CWComms">#REF!,#REF!,#REF!,#REF!,#REF!,#REF!,#REF!,#REF!,#REF!,#REF!,#REF!,#REF!,#REF!,#REF!,#REF!</definedName>
    <definedName name="input_DeutscheTelekom">#REF!,#REF!,#REF!,#REF!,#REF!,#REF!,#REF!,#REF!,#REF!,#REF!,#REF!,#REF!,#REF!,#REF!,#REF!</definedName>
    <definedName name="input_Energis">#REF!,#REF!,#REF!,#REF!,#REF!,#REF!,#REF!,#REF!,#REF!,#REF!,#REF!,#REF!,#REF!,#REF!,#REF!</definedName>
    <definedName name="input_EQUANT">#REF!,#REF!,#REF!,#REF!,#REF!,#REF!,#REF!,#REF!,#REF!,#REF!,#REF!,#REF!,#REF!,#REF!,#REF!</definedName>
    <definedName name="input_ESPRIT">#REF!,#REF!,#REF!,#REF!,#REF!,#REF!,#REF!,#REF!,#REF!,#REF!,#REF!,#REF!,#REF!,#REF!,#REF!</definedName>
    <definedName name="input_Europolitan">#REF!,#REF!,#REF!,#REF!,#REF!,#REF!,#REF!,#REF!,#REF!,#REF!,#REF!,#REF!,#REF!,#REF!,#REF!</definedName>
    <definedName name="input_FranceTelecom">#REF!,#REF!,#REF!,#REF!,#REF!,#REF!,#REF!,#REF!,#REF!,#REF!,#REF!,#REF!,#REF!,#REF!,#REF!</definedName>
    <definedName name="input_GlobalTeleSystems">#REF!,#REF!,#REF!,#REF!,#REF!,#REF!,#REF!,#REF!,#REF!,#REF!,#REF!,#REF!,#REF!,#REF!,#REF!</definedName>
    <definedName name="input_KPNUSGAAP">#REF!,#REF!,#REF!,#REF!,#REF!,#REF!,#REF!,#REF!,#REF!,#REF!,#REF!,#REF!,#REF!,#REF!,#REF!</definedName>
    <definedName name="input_Mannesmann">#REF!,#REF!,#REF!,#REF!,#REF!,#REF!,#REF!,#REF!,#REF!,#REF!,#REF!,#REF!,#REF!,#REF!,#REF!</definedName>
    <definedName name="input_MATAVUSD">#REF!,#REF!,#REF!,#REF!,#REF!,#REF!,#REF!,#REF!,#REF!,#REF!,#REF!,#REF!,#REF!,#REF!,#REF!</definedName>
    <definedName name="input_Mobistar">#REF!,#REF!,#REF!,#REF!,#REF!,#REF!,#REF!,#REF!,#REF!,#REF!,#REF!,#REF!,#REF!,#REF!,#REF!</definedName>
    <definedName name="input_NETCOMa">#REF!,#REF!,#REF!,#REF!,#REF!,#REF!,#REF!,#REF!,#REF!,#REF!,#REF!,#REF!,#REF!,#REF!,#REF!</definedName>
    <definedName name="input_Olivetti">#REF!,#REF!,#REF!,#REF!,#REF!,#REF!,#REF!,#REF!,#REF!,#REF!,#REF!,#REF!,#REF!,#REF!,#REF!</definedName>
    <definedName name="input_ORANGE">#REF!,#REF!,#REF!,#REF!,#REF!,#REF!,#REF!,#REF!,#REF!,#REF!,#REF!,#REF!,#REF!,#REF!,#REF!</definedName>
    <definedName name="input_OTDUSD">#REF!,#REF!,#REF!,#REF!,#REF!,#REF!,#REF!,#REF!,#REF!,#REF!,#REF!,#REF!,#REF!,#REF!,#REF!</definedName>
    <definedName name="input_PTUSGAAP">#REF!,#REF!,#REF!,#REF!,#REF!,#REF!,#REF!,#REF!,#REF!,#REF!,#REF!,#REF!,#REF!,#REF!,#REF!</definedName>
    <definedName name="input_Sonera">#REF!,#REF!,#REF!,#REF!,#REF!,#REF!,#REF!,#REF!,#REF!,#REF!,#REF!,#REF!,#REF!,#REF!,#REF!</definedName>
    <definedName name="input_SPTUSD">#REF!,#REF!,#REF!,#REF!,#REF!,#REF!,#REF!,#REF!,#REF!,#REF!,#REF!,#REF!,#REF!,#REF!,#REF!</definedName>
    <definedName name="INPUT_StetHallas">#REF!,#REF!,#REF!,#REF!,#REF!,#REF!,#REF!,#REF!,#REF!,#REF!,#REF!,#REF!,#REF!,#REF!,#REF!</definedName>
    <definedName name="input_Swisscom">#REF!,#REF!,#REF!,#REF!,#REF!,#REF!,#REF!,#REF!,#REF!,#REF!,#REF!,#REF!,#REF!,#REF!,#REF!</definedName>
    <definedName name="input_TELECEL">#REF!,#REF!,#REF!,#REF!,#REF!,#REF!,#REF!,#REF!,#REF!,#REF!,#REF!,#REF!,#REF!,#REF!,#REF!</definedName>
    <definedName name="input_TelecomItalia">#REF!,#REF!,#REF!,#REF!,#REF!,#REF!,#REF!,#REF!,#REF!,#REF!,#REF!,#REF!,#REF!,#REF!,#REF!</definedName>
    <definedName name="input_Teledanmark">#REF!,#REF!,#REF!,#REF!,#REF!,#REF!,#REF!,#REF!,#REF!,#REF!,#REF!,#REF!,#REF!,#REF!,#REF!</definedName>
    <definedName name="input_TelefonicaUSGAAP">#REF!,#REF!,#REF!,#REF!,#REF!,#REF!,#REF!,#REF!,#REF!,#REF!,#REF!,#REF!,#REF!,#REF!,#REF!</definedName>
    <definedName name="input_TeleWest">#REF!,#REF!,#REF!,#REF!,#REF!,#REF!,#REF!,#REF!,#REF!,#REF!,#REF!,#REF!,#REF!,#REF!,#REF!</definedName>
    <definedName name="input_TIM">#REF!,#REF!,#REF!,#REF!,#REF!,#REF!,#REF!,#REF!,#REF!,#REF!,#REF!,#REF!,#REF!,#REF!,#REF!</definedName>
    <definedName name="input_VEBA">#REF!,#REF!,#REF!,#REF!,#REF!,#REF!,#REF!,#REF!,#REF!,#REF!,#REF!,#REF!,#REF!,#REF!,#REF!</definedName>
    <definedName name="input_Vivendi">#REF!,#REF!,#REF!,#REF!,#REF!,#REF!,#REF!,#REF!,#REF!,#REF!,#REF!,#REF!,#REF!,#REF!,#REF!</definedName>
    <definedName name="input_Vodafone">#REF!,#REF!,#REF!,#REF!,#REF!,#REF!,#REF!,#REF!,#REF!,#REF!,#REF!,#REF!,#REF!,#REF!,#REF!</definedName>
    <definedName name="Inputs">#REF!,#REF!,#REF!,#REF!,#REF!,#REF!,#REF!,#REF!,#REF!,#REF!,#REF!,#REF!,#REF!,#REF!,#REF!,#REF!,#REF!,#REF!,#REF!,#REF!,#REF!,#REF!,#REF!,#REF!,#REF!,#REF!,#REF!,#REF!,#REF!,#REF!</definedName>
    <definedName name="Inputs2">#REF!,#REF!,#REF!,#REF!</definedName>
    <definedName name="Int_Paid">#REF!</definedName>
    <definedName name="Int_Rate_Assump">#REF!</definedName>
    <definedName name="Int_Recd">#REF!</definedName>
    <definedName name="Interest">#REF!</definedName>
    <definedName name="Interest_Paid">#REF!</definedName>
    <definedName name="Interims">#REF!</definedName>
    <definedName name="INTEXP00">#REF!</definedName>
    <definedName name="INTEXP00PF">#REF!</definedName>
    <definedName name="INTEXP01">#REF!</definedName>
    <definedName name="INTEXP02">#REF!</definedName>
    <definedName name="INTEXP93">#REF!</definedName>
    <definedName name="INTEXP94">#REF!</definedName>
    <definedName name="INTEXP95">#REF!</definedName>
    <definedName name="INTEXP96">#REF!</definedName>
    <definedName name="INTEXP97">#REF!</definedName>
    <definedName name="INTEXP98">#REF!</definedName>
    <definedName name="INTEXP99">#REF!</definedName>
    <definedName name="intr2000">#REF!</definedName>
    <definedName name="intr2001">#REF!</definedName>
    <definedName name="intr2002">#REF!</definedName>
    <definedName name="intr2003">#REF!</definedName>
    <definedName name="intr2004">#REF!</definedName>
    <definedName name="intr2005">#REF!</definedName>
    <definedName name="intr2006">#REF!</definedName>
    <definedName name="intr2007">#REF!</definedName>
    <definedName name="intr2008">#REF!</definedName>
    <definedName name="intr2009">#REF!</definedName>
    <definedName name="Inventory">#REF!</definedName>
    <definedName name="Invested_Capital_AVG">#REF!</definedName>
    <definedName name="Invested_Capital_CB">#REF!</definedName>
    <definedName name="Invested_Capital_OB">#REF!</definedName>
    <definedName name="investedcapital">#REF!</definedName>
    <definedName name="Investment_In_Affiliates">#REF!</definedName>
    <definedName name="Investments_Other_Assets">#REF!</definedName>
    <definedName name="IOPS">#REF!</definedName>
    <definedName name="ip1_">#REF!</definedName>
    <definedName name="ip2_">#REF!</definedName>
    <definedName name="ip3_">#REF!</definedName>
    <definedName name="ip4_">#REF!</definedName>
    <definedName name="ip5_">#REF!</definedName>
    <definedName name="ipoprice">#REF!</definedName>
    <definedName name="ipr">#REF!</definedName>
    <definedName name="ipu">#REF!</definedName>
    <definedName name="ipv">#REF!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ENCY" hidden="1">"c8960"</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ALYST_DET_EST" hidden="1">"c12043"</definedName>
    <definedName name="IQ_ANALYST_DET_EST_CIQ" hidden="1">"c12103"</definedName>
    <definedName name="IQ_ANALYST_NON_PER_DET_EST" hidden="1">"c12755"</definedName>
    <definedName name="IQ_ANALYST_NON_PER_DET_EST_CIQ" hidden="1">"c12756"</definedName>
    <definedName name="IQ_ANNU_DISTRIBUTION_UNIT" hidden="1">"c3004"</definedName>
    <definedName name="IQ_ANNUAL_DIVIDEND" hidden="1">"c229"</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FAX" hidden="1">"c2100"</definedName>
    <definedName name="IQ_BOARD_MEMBER_OFFICE" hidden="1">"c2098"</definedName>
    <definedName name="IQ_BOARD_MEMBER_PHONE" hidden="1">"c2099"</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"c223"</definedName>
    <definedName name="IQ_BONDRATING_FITCH_DATE" hidden="1">"c241"</definedName>
    <definedName name="IQ_BONDRATING_SP" hidden="1">"c224"</definedName>
    <definedName name="IQ_BONDRATING_SP_DATE" hidden="1">"c242"</definedName>
    <definedName name="IQ_BOOK_VALUE" hidden="1">"c68"</definedName>
    <definedName name="IQ_BROK_COMISSION" hidden="1">"c98"</definedName>
    <definedName name="IQ_BROK_COMMISSION" hidden="1">"c3514"</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ACT_OR_EST_REUT" hidden="1">"c5471"</definedName>
    <definedName name="IQ_BV_ACT_OR_EST_THOM" hidden="1">"c5308"</definedName>
    <definedName name="IQ_BV_EST" hidden="1">"c5624"</definedName>
    <definedName name="IQ_BV_EST_CIQ" hidden="1">"c4737"</definedName>
    <definedName name="IQ_BV_EST_REUT" hidden="1">"c5403"</definedName>
    <definedName name="IQ_BV_EST_THOM" hidden="1">"c5147"</definedName>
    <definedName name="IQ_BV_HIGH_EST" hidden="1">"c5626"</definedName>
    <definedName name="IQ_BV_HIGH_EST_CIQ" hidden="1">"c4739"</definedName>
    <definedName name="IQ_BV_HIGH_EST_REUT" hidden="1">"c5405"</definedName>
    <definedName name="IQ_BV_HIGH_EST_THOM" hidden="1">"c5149"</definedName>
    <definedName name="IQ_BV_LOW_EST" hidden="1">"c5627"</definedName>
    <definedName name="IQ_BV_LOW_EST_CIQ" hidden="1">"c4740"</definedName>
    <definedName name="IQ_BV_LOW_EST_REUT" hidden="1">"c5406"</definedName>
    <definedName name="IQ_BV_LOW_EST_THOM" hidden="1">"c5150"</definedName>
    <definedName name="IQ_BV_MEDIAN_EST" hidden="1">"c5625"</definedName>
    <definedName name="IQ_BV_MEDIAN_EST_CIQ" hidden="1">"c4738"</definedName>
    <definedName name="IQ_BV_MEDIAN_EST_REUT" hidden="1">"c5404"</definedName>
    <definedName name="IQ_BV_MEDIAN_EST_THOM" hidden="1">"c5148"</definedName>
    <definedName name="IQ_BV_NUM_EST" hidden="1">"c5628"</definedName>
    <definedName name="IQ_BV_NUM_EST_CIQ" hidden="1">"c4741"</definedName>
    <definedName name="IQ_BV_NUM_EST_REUT" hidden="1">"c5407"</definedName>
    <definedName name="IQ_BV_NUM_EST_THOM" hidden="1">"c5151"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DET_EST" hidden="1">"c12047"</definedName>
    <definedName name="IQ_BV_SHARE_DET_EST_CIQ" hidden="1">"c12107"</definedName>
    <definedName name="IQ_BV_SHARE_DET_EST_CURRENCY" hidden="1">"c12456"</definedName>
    <definedName name="IQ_BV_SHARE_DET_EST_CURRENCY_CIQ" hidden="1">"c12500"</definedName>
    <definedName name="IQ_BV_SHARE_DET_EST_DATE" hidden="1">"c12200"</definedName>
    <definedName name="IQ_BV_SHARE_DET_EST_DATE_CIQ" hidden="1">"c12253"</definedName>
    <definedName name="IQ_BV_SHARE_DET_EST_INCL" hidden="1">"c12339"</definedName>
    <definedName name="IQ_BV_SHARE_DET_EST_INCL_CIQ" hidden="1">"c12383"</definedName>
    <definedName name="IQ_BV_SHARE_DET_EST_ORIGIN" hidden="1">"c12573"</definedName>
    <definedName name="IQ_BV_SHARE_DET_EST_ORIGIN_CIQ" hidden="1">"c12622"</definedName>
    <definedName name="IQ_BV_SHARE_EST" hidden="1">"c3541"</definedName>
    <definedName name="IQ_BV_SHARE_EST_CIQ" hidden="1">"c3800"</definedName>
    <definedName name="IQ_BV_SHARE_EST_REUT" hidden="1">"c5439"</definedName>
    <definedName name="IQ_BV_SHARE_HIGH_EST" hidden="1">"c3542"</definedName>
    <definedName name="IQ_BV_SHARE_HIGH_EST_CIQ" hidden="1">"c3802"</definedName>
    <definedName name="IQ_BV_SHARE_HIGH_EST_REUT" hidden="1">"c5441"</definedName>
    <definedName name="IQ_BV_SHARE_LOW_EST" hidden="1">"c3543"</definedName>
    <definedName name="IQ_BV_SHARE_LOW_EST_CIQ" hidden="1">"c3803"</definedName>
    <definedName name="IQ_BV_SHARE_LOW_EST_REUT" hidden="1">"c5442"</definedName>
    <definedName name="IQ_BV_SHARE_MEDIAN_EST" hidden="1">"c3544"</definedName>
    <definedName name="IQ_BV_SHARE_MEDIAN_EST_CIQ" hidden="1">"c3801"</definedName>
    <definedName name="IQ_BV_SHARE_MEDIAN_EST_REUT" hidden="1">"c5440"</definedName>
    <definedName name="IQ_BV_SHARE_NUM_EST" hidden="1">"c3539"</definedName>
    <definedName name="IQ_BV_SHARE_NUM_EST_CIQ" hidden="1">"c3804"</definedName>
    <definedName name="IQ_BV_SHARE_NUM_EST_REUT" hidden="1">"c5443"</definedName>
    <definedName name="IQ_BV_SHARE_STDDEV_EST" hidden="1">"c3540"</definedName>
    <definedName name="IQ_BV_SHARE_STDDEV_EST_CIQ" hidden="1">"c3805"</definedName>
    <definedName name="IQ_BV_SHARE_STDDEV_EST_REUT" hidden="1">"c5444"</definedName>
    <definedName name="IQ_BV_STDDEV_EST" hidden="1">"c5629"</definedName>
    <definedName name="IQ_BV_STDDEV_EST_CIQ" hidden="1">"c4742"</definedName>
    <definedName name="IQ_BV_STDDEV_EST_REUT" hidden="1">"c5408"</definedName>
    <definedName name="IQ_BV_STDDEV_EST_THOM" hidden="1">"c5152"</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BNK" hidden="1">"c110"</definedName>
    <definedName name="IQ_CAPEX_BR" hidden="1">"c111"</definedName>
    <definedName name="IQ_CAPEX_DET_EST" hidden="1">"c12048"</definedName>
    <definedName name="IQ_CAPEX_DET_EST_CIQ" hidden="1">"c12108"</definedName>
    <definedName name="IQ_CAPEX_DET_EST_CURRENCY" hidden="1">"c12457"</definedName>
    <definedName name="IQ_CAPEX_DET_EST_CURRENCY_CIQ" hidden="1">"c12501"</definedName>
    <definedName name="IQ_CAPEX_DET_EST_DATE" hidden="1">"c12201"</definedName>
    <definedName name="IQ_CAPEX_DET_EST_DATE_CIQ" hidden="1">"c12254"</definedName>
    <definedName name="IQ_CAPEX_DET_EST_INCL" hidden="1">"c12340"</definedName>
    <definedName name="IQ_CAPEX_DET_EST_INCL_CIQ" hidden="1">"c12384"</definedName>
    <definedName name="IQ_CAPEX_DET_EST_ORIGIN" hidden="1">"c12765"</definedName>
    <definedName name="IQ_CAPEX_DET_EST_ORIGIN_CIQ" hidden="1">"c12766"</definedName>
    <definedName name="IQ_CAPEX_DET_EST_ORIGIN_CIQ_COL" hidden="1">"c12767"</definedName>
    <definedName name="IQ_CAPEX_EST" hidden="1">"c3523"</definedName>
    <definedName name="IQ_CAPEX_EST_CIQ" hidden="1">"c3807"</definedName>
    <definedName name="IQ_CAPEX_EST_REUT" hidden="1">"c3969"</definedName>
    <definedName name="IQ_CAPEX_FIN" hidden="1">"c112"</definedName>
    <definedName name="IQ_CAPEX_GUIDANCE" hidden="1">"c4150"</definedName>
    <definedName name="IQ_CAPEX_GUIDANCE_CIQ" hidden="1">"c4562"</definedName>
    <definedName name="IQ_CAPEX_HIGH_EST" hidden="1">"c3524"</definedName>
    <definedName name="IQ_CAPEX_HIGH_EST_CIQ" hidden="1">"c3809"</definedName>
    <definedName name="IQ_CAPEX_HIGH_EST_REUT" hidden="1">"c3971"</definedName>
    <definedName name="IQ_CAPEX_HIGH_GUIDANCE" hidden="1">"c4180"</definedName>
    <definedName name="IQ_CAPEX_HIGH_GUIDANCE_CIQ" hidden="1">"c4592"</definedName>
    <definedName name="IQ_CAPEX_INS" hidden="1">"c113"</definedName>
    <definedName name="IQ_CAPEX_LOW_EST" hidden="1">"c3525"</definedName>
    <definedName name="IQ_CAPEX_LOW_EST_CIQ" hidden="1">"c3810"</definedName>
    <definedName name="IQ_CAPEX_LOW_EST_REUT" hidden="1">"c3972"</definedName>
    <definedName name="IQ_CAPEX_LOW_GUIDANCE" hidden="1">"c4220"</definedName>
    <definedName name="IQ_CAPEX_LOW_GUIDANCE_CIQ" hidden="1">"c4632"</definedName>
    <definedName name="IQ_CAPEX_MEDIAN_EST" hidden="1">"c3526"</definedName>
    <definedName name="IQ_CAPEX_MEDIAN_EST_CIQ" hidden="1">"c3808"</definedName>
    <definedName name="IQ_CAPEX_MEDIAN_EST_REUT" hidden="1">"c3970"</definedName>
    <definedName name="IQ_CAPEX_NUM_EST" hidden="1">"c3521"</definedName>
    <definedName name="IQ_CAPEX_NUM_EST_CIQ" hidden="1">"c3811"</definedName>
    <definedName name="IQ_CAPEX_NUM_EST_REUT" hidden="1">"c3973"</definedName>
    <definedName name="IQ_CAPEX_STDDEV_EST" hidden="1">"c3522"</definedName>
    <definedName name="IQ_CAPEX_STDDEV_EST_CIQ" hidden="1">"c3812"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ACT_OR_EST_CIQ" hidden="1">"c5061"</definedName>
    <definedName name="IQ_CFPS_ACT_OR_EST_REUT" hidden="1">"c5463"</definedName>
    <definedName name="IQ_CFPS_DET_EST" hidden="1">"c12049"</definedName>
    <definedName name="IQ_CFPS_DET_EST_CIQ" hidden="1">"c12109"</definedName>
    <definedName name="IQ_CFPS_DET_EST_CURRENCY" hidden="1">"c12458"</definedName>
    <definedName name="IQ_CFPS_DET_EST_CURRENCY_CIQ" hidden="1">"c12502"</definedName>
    <definedName name="IQ_CFPS_DET_EST_DATE" hidden="1">"c12202"</definedName>
    <definedName name="IQ_CFPS_DET_EST_DATE_CIQ" hidden="1">"c12255"</definedName>
    <definedName name="IQ_CFPS_DET_EST_INCL" hidden="1">"c12341"</definedName>
    <definedName name="IQ_CFPS_DET_EST_INCL_CIQ" hidden="1">"c12385"</definedName>
    <definedName name="IQ_CFPS_DET_EST_ORIGIN" hidden="1">"c12575"</definedName>
    <definedName name="IQ_CFPS_DET_EST_ORIGIN_CIQ" hidden="1">"c12624"</definedName>
    <definedName name="IQ_CFPS_EST" hidden="1">"c1667"</definedName>
    <definedName name="IQ_CFPS_EST_CIQ" hidden="1">"c3675"</definedName>
    <definedName name="IQ_CFPS_EST_REUT" hidden="1">"c3844"</definedName>
    <definedName name="IQ_CFPS_GUIDANCE" hidden="1">"c4256"</definedName>
    <definedName name="IQ_CFPS_GUIDANCE_CIQ" hidden="1">"c4782"</definedName>
    <definedName name="IQ_CFPS_HIGH_EST" hidden="1">"c1669"</definedName>
    <definedName name="IQ_CFPS_HIGH_EST_CIQ" hidden="1">"c3677"</definedName>
    <definedName name="IQ_CFPS_HIGH_EST_REUT" hidden="1">"c3846"</definedName>
    <definedName name="IQ_CFPS_HIGH_GUIDANCE" hidden="1">"c4167"</definedName>
    <definedName name="IQ_CFPS_HIGH_GUIDANCE_CIQ" hidden="1">"c4579"</definedName>
    <definedName name="IQ_CFPS_LOW_EST" hidden="1">"c1670"</definedName>
    <definedName name="IQ_CFPS_LOW_EST_CIQ" hidden="1">"c3678"</definedName>
    <definedName name="IQ_CFPS_LOW_EST_REUT" hidden="1">"c3847"</definedName>
    <definedName name="IQ_CFPS_LOW_GUIDANCE" hidden="1">"c4207"</definedName>
    <definedName name="IQ_CFPS_LOW_GUIDANCE_CIQ" hidden="1">"c4619"</definedName>
    <definedName name="IQ_CFPS_MEDIAN_EST" hidden="1">"c1668"</definedName>
    <definedName name="IQ_CFPS_MEDIAN_EST_CIQ" hidden="1">"c3676"</definedName>
    <definedName name="IQ_CFPS_MEDIAN_EST_REUT" hidden="1">"c3845"</definedName>
    <definedName name="IQ_CFPS_NUM_EST" hidden="1">"c1671"</definedName>
    <definedName name="IQ_CFPS_NUM_EST_CIQ" hidden="1">"c3679"</definedName>
    <definedName name="IQ_CFPS_NUM_EST_REUT" hidden="1">"c3848"</definedName>
    <definedName name="IQ_CFPS_STDDEV_EST" hidden="1">"c1672"</definedName>
    <definedName name="IQ_CFPS_STDDEV_EST_CIQ" hidden="1">"c3680"</definedName>
    <definedName name="IQ_CFPS_STDDEV_EST_REUT" hidden="1">"c3849"</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PRICE" hidden="1">"c174"</definedName>
    <definedName name="IQ_CLOSEPRICE_ADJ" hidden="1">"c2115"</definedName>
    <definedName name="IQ_CMO_FDIC" hidden="1">"c6406"</definedName>
    <definedName name="IQ_COGS" hidden="1">"c175"</definedName>
    <definedName name="IQ_COLLATERAL_TYPE" hidden="1">"c8954"</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TRIB_ID_DET_EST" hidden="1">"c12045"</definedName>
    <definedName name="IQ_CONTRIB_ID_DET_EST_CIQ" hidden="1">"c12105"</definedName>
    <definedName name="IQ_CONTRIB_NAME_DET_EST" hidden="1">"c12046"</definedName>
    <definedName name="IQ_CONTRIB_NAME_DET_EST_CIQ" hidden="1">"c12106"</definedName>
    <definedName name="IQ_CONTRIB_NAME_NON_PER_DET_EST" hidden="1">"c12760"</definedName>
    <definedName name="IQ_CONTRIB_NAME_NON_PER_DET_EST_CIQ" hidden="1">"c12761"</definedName>
    <definedName name="IQ_CONTRIB_REC_DET_EST" hidden="1">"c12051"</definedName>
    <definedName name="IQ_CONTRIB_REC_DET_EST_CIQ" hidden="1">"c12111"</definedName>
    <definedName name="IQ_CONTRIB_REC_DET_EST_DATE" hidden="1">"c12204"</definedName>
    <definedName name="IQ_CONTRIB_REC_DET_EST_DATE_CIQ" hidden="1">"c12257"</definedName>
    <definedName name="IQ_CONTRIB_REC_DET_EST_ORIGIN" hidden="1">"c12577"</definedName>
    <definedName name="IQ_CONTRIB_REC_DET_EST_ORIGIN_CIQ" hidden="1">"c12626"</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FF_LASTCLOSE_TARGET_PRICE_CIQ" hidden="1">"c4767"</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 hidden="1">"c2801"</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DET_EST" hidden="1">"c12052"</definedName>
    <definedName name="IQ_DPS_DET_EST_CIQ" hidden="1">"c12112"</definedName>
    <definedName name="IQ_DPS_DET_EST_CURRENCY" hidden="1">"c12459"</definedName>
    <definedName name="IQ_DPS_DET_EST_CURRENCY_CIQ" hidden="1">"c12503"</definedName>
    <definedName name="IQ_DPS_DET_EST_DATE" hidden="1">"c12205"</definedName>
    <definedName name="IQ_DPS_DET_EST_DATE_CIQ" hidden="1">"c12258"</definedName>
    <definedName name="IQ_DPS_DET_EST_INCL" hidden="1">"c12342"</definedName>
    <definedName name="IQ_DPS_DET_EST_INCL_CIQ" hidden="1">"c12386"</definedName>
    <definedName name="IQ_DPS_DET_EST_ORIGIN" hidden="1">"c12578"</definedName>
    <definedName name="IQ_DPS_DET_EST_ORIGIN_CIQ" hidden="1">"c12627"</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GUIDANCE" hidden="1">"c4302"</definedName>
    <definedName name="IQ_DPS_GUIDANCE_CIQ" hidden="1">"c4827"</definedName>
    <definedName name="IQ_DPS_HIGH_EST" hidden="1">"c1676"</definedName>
    <definedName name="IQ_DPS_HIGH_EST_CIQ" hidden="1">"c3684"</definedName>
    <definedName name="IQ_DPS_HIGH_EST_REUT" hidden="1">"c3853"</definedName>
    <definedName name="IQ_DPS_HIGH_GUIDANCE" hidden="1">"c4168"</definedName>
    <definedName name="IQ_DPS_HIGH_GUIDANCE_CIQ" hidden="1">"c4580"</definedName>
    <definedName name="IQ_DPS_LOW_EST" hidden="1">"c1677"</definedName>
    <definedName name="IQ_DPS_LOW_EST_CIQ" hidden="1">"c3685"</definedName>
    <definedName name="IQ_DPS_LOW_EST_REUT" hidden="1">"c3854"</definedName>
    <definedName name="IQ_DPS_LOW_GUIDANCE" hidden="1">"c4208"</definedName>
    <definedName name="IQ_DPS_LOW_GUIDANCE_CIQ" hidden="1">"c4620"</definedName>
    <definedName name="IQ_DPS_MEDIAN_EST" hidden="1">"c1675"</definedName>
    <definedName name="IQ_DPS_MEDIAN_EST_CIQ" hidden="1">"c3683"</definedName>
    <definedName name="IQ_DPS_MEDIAN_EST_REUT" hidden="1">"c3852"</definedName>
    <definedName name="IQ_DPS_NUM_EST" hidden="1">"c1678"</definedName>
    <definedName name="IQ_DPS_NUM_EST_CIQ" hidden="1">"c3686"</definedName>
    <definedName name="IQ_DPS_NUM_EST_REUT" hidden="1">"c3855"</definedName>
    <definedName name="IQ_DPS_STDDEV_EST" hidden="1">"c1679"</definedName>
    <definedName name="IQ_DPS_STDDEV_EST_CIQ" hidden="1">"c3687"</definedName>
    <definedName name="IQ_DPS_STDDEV_EST_REUT" hidden="1">"c3856"</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DET_EST" hidden="1">"c12053"</definedName>
    <definedName name="IQ_EBIT_DET_EST_CIQ" hidden="1">"c12113"</definedName>
    <definedName name="IQ_EBIT_DET_EST_CURRENCY" hidden="1">"c12460"</definedName>
    <definedName name="IQ_EBIT_DET_EST_CURRENCY_CIQ" hidden="1">"c12504"</definedName>
    <definedName name="IQ_EBIT_DET_EST_DATE" hidden="1">"c12206"</definedName>
    <definedName name="IQ_EBIT_DET_EST_DATE_CIQ" hidden="1">"c12259"</definedName>
    <definedName name="IQ_EBIT_DET_EST_INCL" hidden="1">"c12343"</definedName>
    <definedName name="IQ_EBIT_DET_EST_INCL_CIQ" hidden="1">"c12387"</definedName>
    <definedName name="IQ_EBIT_DET_EST_ORIGIN" hidden="1">"c12579"</definedName>
    <definedName name="IQ_EBIT_DET_EST_ORIGIN_CIQ" hidden="1">"c12628"</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XCL_SBC" hidden="1">"c3082"</definedName>
    <definedName name="IQ_EBIT_GROWTH_1" hidden="1">"c157"</definedName>
    <definedName name="IQ_EBIT_GROWTH_2" hidden="1">"c161"</definedName>
    <definedName name="IQ_EBIT_GUIDANCE" hidden="1">"c4303"</definedName>
    <definedName name="IQ_EBIT_GUIDANCE_CIQ" hidden="1">"c4828"</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GUIDANCE" hidden="1">"c4172"</definedName>
    <definedName name="IQ_EBIT_HIGH_GUIDANCE_CIQ" hidden="1">"c4584"</definedName>
    <definedName name="IQ_EBIT_INT" hidden="1">"c360"</definedName>
    <definedName name="IQ_EBIT_LOW_EST" hidden="1">"c1684"</definedName>
    <definedName name="IQ_EBIT_LOW_EST_CIQ" hidden="1">"c4677"</definedName>
    <definedName name="IQ_EBIT_LOW_EST_REUT" hidden="1">"c5336"</definedName>
    <definedName name="IQ_EBIT_LOW_GUIDANCE" hidden="1">"c4212"</definedName>
    <definedName name="IQ_EBIT_LOW_GUIDANCE_CIQ" hidden="1">"c4624"</definedName>
    <definedName name="IQ_EBIT_MARGIN" hidden="1">"c359"</definedName>
    <definedName name="IQ_EBIT_MEDIAN_EST" hidden="1">"c1682"</definedName>
    <definedName name="IQ_EBIT_MEDIAN_EST_CIQ" hidden="1">"c4675"</definedName>
    <definedName name="IQ_EBIT_MEDIAN_EST_REUT" hidden="1">"c5334"</definedName>
    <definedName name="IQ_EBIT_NUM_EST" hidden="1">"c1685"</definedName>
    <definedName name="IQ_EBIT_NUM_EST_CIQ" hidden="1">"c4678"</definedName>
    <definedName name="IQ_EBIT_NUM_EST_REUT" hidden="1">"c5337"</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CAPEX_INT" hidden="1">"c368"</definedName>
    <definedName name="IQ_EBITDA_CAPEX_OVER_TOTAL_IE" hidden="1">"c1370"</definedName>
    <definedName name="IQ_EBITDA_DET_EST" hidden="1">"c12054"</definedName>
    <definedName name="IQ_EBITDA_DET_EST_CIQ" hidden="1">"c12114"</definedName>
    <definedName name="IQ_EBITDA_DET_EST_CURRENCY" hidden="1">"c12461"</definedName>
    <definedName name="IQ_EBITDA_DET_EST_CURRENCY_CIQ" hidden="1">"c12505"</definedName>
    <definedName name="IQ_EBITDA_DET_EST_DATE" hidden="1">"c12207"</definedName>
    <definedName name="IQ_EBITDA_DET_EST_DATE_CIQ" hidden="1">"c12260"</definedName>
    <definedName name="IQ_EBITDA_DET_EST_INCL" hidden="1">"c12344"</definedName>
    <definedName name="IQ_EBITDA_DET_EST_INCL_CIQ" hidden="1">"c12388"</definedName>
    <definedName name="IQ_EBITDA_DET_EST_ORIGIN" hidden="1">"c12580"</definedName>
    <definedName name="IQ_EBITDA_DET_EST_ORIGIN_CIQ" hidden="1">"c12629"</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ROWTH_1" hidden="1">"c156"</definedName>
    <definedName name="IQ_EBITDA_GROWTH_2" hidden="1">"c160"</definedName>
    <definedName name="IQ_EBITDA_GUIDANCE" hidden="1">"c4334"</definedName>
    <definedName name="IQ_EBITDA_GUIDANCE_CIQ" hidden="1">"c4859"</definedName>
    <definedName name="IQ_EBITDA_HIGH_EST" hidden="1">"c370"</definedName>
    <definedName name="IQ_EBITDA_HIGH_EST_CIQ" hidden="1">"c3624"</definedName>
    <definedName name="IQ_EBITDA_HIGH_EST_REUT" hidden="1">"c3642"</definedName>
    <definedName name="IQ_EBITDA_HIGH_GUIDANCE" hidden="1">"c4170"</definedName>
    <definedName name="IQ_EBITDA_HIGH_GUIDANCE_CIQ" hidden="1">"c4582"</definedName>
    <definedName name="IQ_EBITDA_INT" hidden="1">"c373"</definedName>
    <definedName name="IQ_EBITDA_LOW_EST" hidden="1">"c371"</definedName>
    <definedName name="IQ_EBITDA_LOW_EST_CIQ" hidden="1">"c3625"</definedName>
    <definedName name="IQ_EBITDA_LOW_EST_REUT" hidden="1">"c3643"</definedName>
    <definedName name="IQ_EBITDA_LOW_GUIDANCE" hidden="1">"c4210"</definedName>
    <definedName name="IQ_EBITDA_LOW_GUIDANCE_CIQ" hidden="1">"c4622"</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GAAP_GUIDANCE" hidden="1">"c4345"</definedName>
    <definedName name="IQ_EBT_GAAP_GUIDANCE_CIQ" hidden="1">"c4870"</definedName>
    <definedName name="IQ_EBT_GAAP_HIGH_GUIDANCE" hidden="1">"c4174"</definedName>
    <definedName name="IQ_EBT_GAAP_HIGH_GUIDANCE_CIQ" hidden="1">"c4586"</definedName>
    <definedName name="IQ_EBT_GAAP_LOW_GUIDANCE" hidden="1">"c4214"</definedName>
    <definedName name="IQ_EBT_GAAP_LOW_GUIDANCE_CIQ" hidden="1">"c4626"</definedName>
    <definedName name="IQ_EBT_GUIDANCE" hidden="1">"c4346"</definedName>
    <definedName name="IQ_EBT_GUIDANCE_CIQ" hidden="1">"c4871"</definedName>
    <definedName name="IQ_EBT_GW_GUIDANCE" hidden="1">"c4347"</definedName>
    <definedName name="IQ_EBT_GW_GUIDANCE_CIQ" hidden="1">"c4872"</definedName>
    <definedName name="IQ_EBT_GW_HIGH_GUIDANCE" hidden="1">"c4175"</definedName>
    <definedName name="IQ_EBT_GW_HIGH_GUIDANCE_CIQ" hidden="1">"c4587"</definedName>
    <definedName name="IQ_EBT_GW_LOW_GUIDANCE" hidden="1">"c4215"</definedName>
    <definedName name="IQ_EBT_GW_LOW_GUIDANCE_CIQ" hidden="1">"c4627"</definedName>
    <definedName name="IQ_EBT_HIGH_GUIDANCE" hidden="1">"c4173"</definedName>
    <definedName name="IQ_EBT_HIGH_GUIDANCE_CIQ" hidden="1">"c4585"</definedName>
    <definedName name="IQ_EBT_INCL_MARGIN" hidden="1">"c387"</definedName>
    <definedName name="IQ_EBT_INS" hidden="1">"c388"</definedName>
    <definedName name="IQ_EBT_LOW_GUIDANCE" hidden="1">"c4213"</definedName>
    <definedName name="IQ_EBT_LOW_GUIDANCE_CIQ" hidden="1">"c4625"</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10" hidden="1">"c6810"</definedName>
    <definedName name="IQ_ECO_METRIC_6811" hidden="1">"c6811"</definedName>
    <definedName name="IQ_ECO_METRIC_6812" hidden="1">"c6812"</definedName>
    <definedName name="IQ_ECO_METRIC_6813" hidden="1">"c6813"</definedName>
    <definedName name="IQ_ECO_METRIC_6814" hidden="1">"c6814"</definedName>
    <definedName name="IQ_ECO_METRIC_6815" hidden="1">"c6815"</definedName>
    <definedName name="IQ_ECO_METRIC_6816" hidden="1">"c6816"</definedName>
    <definedName name="IQ_ECO_METRIC_6817" hidden="1">"c6817"</definedName>
    <definedName name="IQ_ECO_METRIC_6818" hidden="1">"c6818"</definedName>
    <definedName name="IQ_ECO_METRIC_6819" hidden="1">"c6819"</definedName>
    <definedName name="IQ_ECO_METRIC_6820" hidden="1">"c6820"</definedName>
    <definedName name="IQ_ECO_METRIC_6821" hidden="1">"c6821"</definedName>
    <definedName name="IQ_ECO_METRIC_6822" hidden="1">"c6822"</definedName>
    <definedName name="IQ_ECO_METRIC_6823" hidden="1">"c6823"</definedName>
    <definedName name="IQ_ECO_METRIC_6824" hidden="1">"c6824"</definedName>
    <definedName name="IQ_ECO_METRIC_6825" hidden="1">"c6825"</definedName>
    <definedName name="IQ_ECO_METRIC_6825_UNUSED" hidden="1">"c6825"</definedName>
    <definedName name="IQ_ECO_METRIC_6825_UNUSED_UNUSED_UNUSED" hidden="1">"c6825"</definedName>
    <definedName name="IQ_ECO_METRIC_6826" hidden="1">"c6826"</definedName>
    <definedName name="IQ_ECO_METRIC_6827" hidden="1">"c6827"</definedName>
    <definedName name="IQ_ECO_METRIC_6828" hidden="1">"c6828"</definedName>
    <definedName name="IQ_ECO_METRIC_6829" hidden="1">"c6829"</definedName>
    <definedName name="IQ_ECO_METRIC_6830" hidden="1">"c6830"</definedName>
    <definedName name="IQ_ECO_METRIC_6831" hidden="1">"c6831"</definedName>
    <definedName name="IQ_ECO_METRIC_6832" hidden="1">"c6832"</definedName>
    <definedName name="IQ_ECO_METRIC_6833" hidden="1">"c6833"</definedName>
    <definedName name="IQ_ECO_METRIC_6834" hidden="1">"c6834"</definedName>
    <definedName name="IQ_ECO_METRIC_6835" hidden="1">"c6835"</definedName>
    <definedName name="IQ_ECO_METRIC_6836" hidden="1">"c6836"</definedName>
    <definedName name="IQ_ECO_METRIC_6837" hidden="1">"c6837"</definedName>
    <definedName name="IQ_ECO_METRIC_6838" hidden="1">"c6838"</definedName>
    <definedName name="IQ_ECO_METRIC_6839" hidden="1">"c6839"</definedName>
    <definedName name="IQ_ECO_METRIC_6839_UNUSED" hidden="1">"c6839"</definedName>
    <definedName name="IQ_ECO_METRIC_6839_UNUSED_UNUSED_UNUSED" hidden="1">"c6839"</definedName>
    <definedName name="IQ_ECO_METRIC_6840" hidden="1">"c6840"</definedName>
    <definedName name="IQ_ECO_METRIC_6841" hidden="1">"c6841"</definedName>
    <definedName name="IQ_ECO_METRIC_6842" hidden="1">"c6842"</definedName>
    <definedName name="IQ_ECO_METRIC_6843" hidden="1">"c6843"</definedName>
    <definedName name="IQ_ECO_METRIC_6844" hidden="1">"c6844"</definedName>
    <definedName name="IQ_ECO_METRIC_6845" hidden="1">"c6845"</definedName>
    <definedName name="IQ_ECO_METRIC_6846" hidden="1">"c6846"</definedName>
    <definedName name="IQ_ECO_METRIC_6847" hidden="1">"c6847"</definedName>
    <definedName name="IQ_ECO_METRIC_6848" hidden="1">"c6848"</definedName>
    <definedName name="IQ_ECO_METRIC_6849" hidden="1">"c6849"</definedName>
    <definedName name="IQ_ECO_METRIC_6850" hidden="1">"c6850"</definedName>
    <definedName name="IQ_ECO_METRIC_6851" hidden="1">"c6851"</definedName>
    <definedName name="IQ_ECO_METRIC_6852" hidden="1">"c6852"</definedName>
    <definedName name="IQ_ECO_METRIC_6853" hidden="1">"c6853"</definedName>
    <definedName name="IQ_ECO_METRIC_6854" hidden="1">"c6854"</definedName>
    <definedName name="IQ_ECO_METRIC_6855" hidden="1">"c6855"</definedName>
    <definedName name="IQ_ECO_METRIC_6856" hidden="1">"c6856"</definedName>
    <definedName name="IQ_ECO_METRIC_6857" hidden="1">"c6857"</definedName>
    <definedName name="IQ_ECO_METRIC_6858" hidden="1">"c6858"</definedName>
    <definedName name="IQ_ECO_METRIC_6859" hidden="1">"c6859"</definedName>
    <definedName name="IQ_ECO_METRIC_6860" hidden="1">"c6860"</definedName>
    <definedName name="IQ_ECO_METRIC_6861" hidden="1">"c6861"</definedName>
    <definedName name="IQ_ECO_METRIC_6862" hidden="1">"c6862"</definedName>
    <definedName name="IQ_ECO_METRIC_6863" hidden="1">"c6863"</definedName>
    <definedName name="IQ_ECO_METRIC_6864" hidden="1">"c6864"</definedName>
    <definedName name="IQ_ECO_METRIC_6865" hidden="1">"c6865"</definedName>
    <definedName name="IQ_ECO_METRIC_6866" hidden="1">"c6866"</definedName>
    <definedName name="IQ_ECO_METRIC_6867" hidden="1">"c6867"</definedName>
    <definedName name="IQ_ECO_METRIC_6868" hidden="1">"c6868"</definedName>
    <definedName name="IQ_ECO_METRIC_6869" hidden="1">"c6869"</definedName>
    <definedName name="IQ_ECO_METRIC_6870" hidden="1">"c6870"</definedName>
    <definedName name="IQ_ECO_METRIC_6871" hidden="1">"c6871"</definedName>
    <definedName name="IQ_ECO_METRIC_6872" hidden="1">"c6872"</definedName>
    <definedName name="IQ_ECO_METRIC_6873" hidden="1">"c6873"</definedName>
    <definedName name="IQ_ECO_METRIC_6874" hidden="1">"c6874"</definedName>
    <definedName name="IQ_ECO_METRIC_6875" hidden="1">"c6875"</definedName>
    <definedName name="IQ_ECO_METRIC_6876" hidden="1">"c6876"</definedName>
    <definedName name="IQ_ECO_METRIC_6877" hidden="1">"c6877"</definedName>
    <definedName name="IQ_ECO_METRIC_6878" hidden="1">"c6878"</definedName>
    <definedName name="IQ_ECO_METRIC_6879" hidden="1">"c6879"</definedName>
    <definedName name="IQ_ECO_METRIC_6880" hidden="1">"c6880"</definedName>
    <definedName name="IQ_ECO_METRIC_6881" hidden="1">"c6881"</definedName>
    <definedName name="IQ_ECO_METRIC_6882" hidden="1">"c6882"</definedName>
    <definedName name="IQ_ECO_METRIC_6883" hidden="1">"c6883"</definedName>
    <definedName name="IQ_ECO_METRIC_6884" hidden="1">"c6884"</definedName>
    <definedName name="IQ_ECO_METRIC_6885" hidden="1">"c6885"</definedName>
    <definedName name="IQ_ECO_METRIC_6886" hidden="1">"c6886"</definedName>
    <definedName name="IQ_ECO_METRIC_6887" hidden="1">"c6887"</definedName>
    <definedName name="IQ_ECO_METRIC_6888" hidden="1">"c6888"</definedName>
    <definedName name="IQ_ECO_METRIC_6889" hidden="1">"c6889"</definedName>
    <definedName name="IQ_ECO_METRIC_6890" hidden="1">"c6890"</definedName>
    <definedName name="IQ_ECO_METRIC_6891" hidden="1">"c6891"</definedName>
    <definedName name="IQ_ECO_METRIC_6892" hidden="1">"c6892"</definedName>
    <definedName name="IQ_ECO_METRIC_6893" hidden="1">"c6893"</definedName>
    <definedName name="IQ_ECO_METRIC_6894" hidden="1">"c6894"</definedName>
    <definedName name="IQ_ECO_METRIC_6895" hidden="1">"c6895"</definedName>
    <definedName name="IQ_ECO_METRIC_6896" hidden="1">"c6896"</definedName>
    <definedName name="IQ_ECO_METRIC_6896_UNUSED" hidden="1">"c6896"</definedName>
    <definedName name="IQ_ECO_METRIC_6896_UNUSED_UNUSED_UNUSED" hidden="1">"c6896"</definedName>
    <definedName name="IQ_ECO_METRIC_6897" hidden="1">"c6897"</definedName>
    <definedName name="IQ_ECO_METRIC_6897_UNUSED" hidden="1">"c6897"</definedName>
    <definedName name="IQ_ECO_METRIC_6897_UNUSED_UNUSED_UNUSED" hidden="1">"c6897"</definedName>
    <definedName name="IQ_ECO_METRIC_6899" hidden="1">"c6899"</definedName>
    <definedName name="IQ_ECO_METRIC_6900" hidden="1">"c6900"</definedName>
    <definedName name="IQ_ECO_METRIC_6901" hidden="1">"c6901"</definedName>
    <definedName name="IQ_ECO_METRIC_6902" hidden="1">"c6902"</definedName>
    <definedName name="IQ_ECO_METRIC_6903" hidden="1">"c6903"</definedName>
    <definedName name="IQ_ECO_METRIC_6904" hidden="1">"c6904"</definedName>
    <definedName name="IQ_ECO_METRIC_6905" hidden="1">"c6905"</definedName>
    <definedName name="IQ_ECO_METRIC_6906" hidden="1">"c6906"</definedName>
    <definedName name="IQ_ECO_METRIC_6907" hidden="1">"c6907"</definedName>
    <definedName name="IQ_ECO_METRIC_6908" hidden="1">"c6908"</definedName>
    <definedName name="IQ_ECO_METRIC_6909" hidden="1">"c6909"</definedName>
    <definedName name="IQ_ECO_METRIC_6910" hidden="1">"c6910"</definedName>
    <definedName name="IQ_ECO_METRIC_6911" hidden="1">"c6911"</definedName>
    <definedName name="IQ_ECO_METRIC_6912" hidden="1">"c6912"</definedName>
    <definedName name="IQ_ECO_METRIC_6913" hidden="1">"c6913"</definedName>
    <definedName name="IQ_ECO_METRIC_6914" hidden="1">"c6914"</definedName>
    <definedName name="IQ_ECO_METRIC_6915" hidden="1">"c6915"</definedName>
    <definedName name="IQ_ECO_METRIC_6916" hidden="1">"c6916"</definedName>
    <definedName name="IQ_ECO_METRIC_6917" hidden="1">"c6917"</definedName>
    <definedName name="IQ_ECO_METRIC_6918" hidden="1">"c6918"</definedName>
    <definedName name="IQ_ECO_METRIC_6919" hidden="1">"c6919"</definedName>
    <definedName name="IQ_ECO_METRIC_6920" hidden="1">"c6920"</definedName>
    <definedName name="IQ_ECO_METRIC_6921" hidden="1">"c6921"</definedName>
    <definedName name="IQ_ECO_METRIC_6922" hidden="1">"c6922"</definedName>
    <definedName name="IQ_ECO_METRIC_6923" hidden="1">"c6923"</definedName>
    <definedName name="IQ_ECO_METRIC_6924" hidden="1">"c6924"</definedName>
    <definedName name="IQ_ECO_METRIC_6925" hidden="1">"c6925"</definedName>
    <definedName name="IQ_ECO_METRIC_6926" hidden="1">"c6926"</definedName>
    <definedName name="IQ_ECO_METRIC_6927" hidden="1">"c6927"</definedName>
    <definedName name="IQ_ECO_METRIC_6928" hidden="1">"c6928"</definedName>
    <definedName name="IQ_ECO_METRIC_6929" hidden="1">"c6929"</definedName>
    <definedName name="IQ_ECO_METRIC_6930" hidden="1">"c6930"</definedName>
    <definedName name="IQ_ECO_METRIC_6931" hidden="1">"c6931"</definedName>
    <definedName name="IQ_ECO_METRIC_6932" hidden="1">"c6932"</definedName>
    <definedName name="IQ_ECO_METRIC_6933" hidden="1">"c6933"</definedName>
    <definedName name="IQ_ECO_METRIC_6934" hidden="1">"c6934"</definedName>
    <definedName name="IQ_ECO_METRIC_6935" hidden="1">"c6935"</definedName>
    <definedName name="IQ_ECO_METRIC_6936" hidden="1">"c6936"</definedName>
    <definedName name="IQ_ECO_METRIC_6937" hidden="1">"c6937"</definedName>
    <definedName name="IQ_ECO_METRIC_6938" hidden="1">"c6938"</definedName>
    <definedName name="IQ_ECO_METRIC_6939" hidden="1">"c6939"</definedName>
    <definedName name="IQ_ECO_METRIC_6940" hidden="1">"c6940"</definedName>
    <definedName name="IQ_ECO_METRIC_6941" hidden="1">"c6941"</definedName>
    <definedName name="IQ_ECO_METRIC_6942" hidden="1">"c6942"</definedName>
    <definedName name="IQ_ECO_METRIC_6943" hidden="1">"c6943"</definedName>
    <definedName name="IQ_ECO_METRIC_6944" hidden="1">"c6944"</definedName>
    <definedName name="IQ_ECO_METRIC_6945" hidden="1">"c6945"</definedName>
    <definedName name="IQ_ECO_METRIC_6946" hidden="1">"c6946"</definedName>
    <definedName name="IQ_ECO_METRIC_6947" hidden="1">"c6947"</definedName>
    <definedName name="IQ_ECO_METRIC_6948" hidden="1">"c6948"</definedName>
    <definedName name="IQ_ECO_METRIC_6949" hidden="1">"c6949"</definedName>
    <definedName name="IQ_ECO_METRIC_6950" hidden="1">"c6950"</definedName>
    <definedName name="IQ_ECO_METRIC_6951" hidden="1">"c6951"</definedName>
    <definedName name="IQ_ECO_METRIC_6952" hidden="1">"c6952"</definedName>
    <definedName name="IQ_ECO_METRIC_6953" hidden="1">"c6953"</definedName>
    <definedName name="IQ_ECO_METRIC_6954" hidden="1">"c6954"</definedName>
    <definedName name="IQ_ECO_METRIC_6955" hidden="1">"c6955"</definedName>
    <definedName name="IQ_ECO_METRIC_6956" hidden="1">"c6956"</definedName>
    <definedName name="IQ_ECO_METRIC_6957" hidden="1">"c6957"</definedName>
    <definedName name="IQ_ECO_METRIC_6958" hidden="1">"c6958"</definedName>
    <definedName name="IQ_ECO_METRIC_6959" hidden="1">"c6959"</definedName>
    <definedName name="IQ_ECO_METRIC_6960" hidden="1">"c6960"</definedName>
    <definedName name="IQ_ECO_METRIC_6962" hidden="1">"c6962"</definedName>
    <definedName name="IQ_ECO_METRIC_6963" hidden="1">"c6963"</definedName>
    <definedName name="IQ_ECO_METRIC_6964" hidden="1">"c6964"</definedName>
    <definedName name="IQ_ECO_METRIC_6965" hidden="1">"c6965"</definedName>
    <definedName name="IQ_ECO_METRIC_6966" hidden="1">"c6966"</definedName>
    <definedName name="IQ_ECO_METRIC_6967" hidden="1">"c6967"</definedName>
    <definedName name="IQ_ECO_METRIC_6968" hidden="1">"c6968"</definedName>
    <definedName name="IQ_ECO_METRIC_6969" hidden="1">"c6969"</definedName>
    <definedName name="IQ_ECO_METRIC_6970" hidden="1">"c6970"</definedName>
    <definedName name="IQ_ECO_METRIC_6971" hidden="1">"c6971"</definedName>
    <definedName name="IQ_ECO_METRIC_6972" hidden="1">"c6972"</definedName>
    <definedName name="IQ_ECO_METRIC_6973" hidden="1">"c6973"</definedName>
    <definedName name="IQ_ECO_METRIC_6974" hidden="1">"c6974"</definedName>
    <definedName name="IQ_ECO_METRIC_6975" hidden="1">"c6975"</definedName>
    <definedName name="IQ_ECO_METRIC_6976" hidden="1">"c6976"</definedName>
    <definedName name="IQ_ECO_METRIC_6977" hidden="1">"c6977"</definedName>
    <definedName name="IQ_ECO_METRIC_6978" hidden="1">"c6978"</definedName>
    <definedName name="IQ_ECO_METRIC_6979" hidden="1">"c6979"</definedName>
    <definedName name="IQ_ECO_METRIC_6980" hidden="1">"c6980"</definedName>
    <definedName name="IQ_ECO_METRIC_6981" hidden="1">"c6981"</definedName>
    <definedName name="IQ_ECO_METRIC_6982" hidden="1">"c6982"</definedName>
    <definedName name="IQ_ECO_METRIC_6983" hidden="1">"c6983"</definedName>
    <definedName name="IQ_ECO_METRIC_6984" hidden="1">"c6984"</definedName>
    <definedName name="IQ_ECO_METRIC_6985" hidden="1">"c6985"</definedName>
    <definedName name="IQ_ECO_METRIC_6986" hidden="1">"c6986"</definedName>
    <definedName name="IQ_ECO_METRIC_6987" hidden="1">"c6987"</definedName>
    <definedName name="IQ_ECO_METRIC_6988" hidden="1">"c6988"</definedName>
    <definedName name="IQ_ECO_METRIC_6988_UNUSED" hidden="1">"c6988"</definedName>
    <definedName name="IQ_ECO_METRIC_6988_UNUSED_UNUSED_UNUSED" hidden="1">"c6988"</definedName>
    <definedName name="IQ_ECO_METRIC_6989" hidden="1">"c6989"</definedName>
    <definedName name="IQ_ECO_METRIC_6990" hidden="1">"c6990"</definedName>
    <definedName name="IQ_ECO_METRIC_6991" hidden="1">"c6991"</definedName>
    <definedName name="IQ_ECO_METRIC_6992" hidden="1">"c6992"</definedName>
    <definedName name="IQ_ECO_METRIC_6993" hidden="1">"c6993"</definedName>
    <definedName name="IQ_ECO_METRIC_6994" hidden="1">"c6994"</definedName>
    <definedName name="IQ_ECO_METRIC_6995" hidden="1">"c6995"</definedName>
    <definedName name="IQ_ECO_METRIC_6996" hidden="1">"c6996"</definedName>
    <definedName name="IQ_ECO_METRIC_6997" hidden="1">"c6997"</definedName>
    <definedName name="IQ_ECO_METRIC_6998" hidden="1">"c6998"</definedName>
    <definedName name="IQ_ECO_METRIC_7000" hidden="1">"c7000"</definedName>
    <definedName name="IQ_ECO_METRIC_7001" hidden="1">"c7001"</definedName>
    <definedName name="IQ_ECO_METRIC_7002" hidden="1">"c7002"</definedName>
    <definedName name="IQ_ECO_METRIC_7003" hidden="1">"c7003"</definedName>
    <definedName name="IQ_ECO_METRIC_7004" hidden="1">"c7004"</definedName>
    <definedName name="IQ_ECO_METRIC_7005" hidden="1">"c7005"</definedName>
    <definedName name="IQ_ECO_METRIC_7006" hidden="1">"c7006"</definedName>
    <definedName name="IQ_ECO_METRIC_7007" hidden="1">"c7007"</definedName>
    <definedName name="IQ_ECO_METRIC_7008" hidden="1">"c7008"</definedName>
    <definedName name="IQ_ECO_METRIC_7009" hidden="1">"c7009"</definedName>
    <definedName name="IQ_ECO_METRIC_7010" hidden="1">"c7010"</definedName>
    <definedName name="IQ_ECO_METRIC_7011" hidden="1">"c7011"</definedName>
    <definedName name="IQ_ECO_METRIC_7012" hidden="1">"c7012"</definedName>
    <definedName name="IQ_ECO_METRIC_7013" hidden="1">"c7013"</definedName>
    <definedName name="IQ_ECO_METRIC_7015" hidden="1">"c7015"</definedName>
    <definedName name="IQ_ECO_METRIC_7016" hidden="1">"c7016"</definedName>
    <definedName name="IQ_ECO_METRIC_7017" hidden="1">"c7017"</definedName>
    <definedName name="IQ_ECO_METRIC_7018" hidden="1">"c7018"</definedName>
    <definedName name="IQ_ECO_METRIC_7019" hidden="1">"c7019"</definedName>
    <definedName name="IQ_ECO_METRIC_7020" hidden="1">"c7020"</definedName>
    <definedName name="IQ_ECO_METRIC_7021" hidden="1">"c7021"</definedName>
    <definedName name="IQ_ECO_METRIC_7023" hidden="1">"c7023"</definedName>
    <definedName name="IQ_ECO_METRIC_7024" hidden="1">"c7024"</definedName>
    <definedName name="IQ_ECO_METRIC_7025" hidden="1">"c7025"</definedName>
    <definedName name="IQ_ECO_METRIC_7026" hidden="1">"c7026"</definedName>
    <definedName name="IQ_ECO_METRIC_7027" hidden="1">"c7027"</definedName>
    <definedName name="IQ_ECO_METRIC_7028" hidden="1">"c7028"</definedName>
    <definedName name="IQ_ECO_METRIC_7029" hidden="1">"c7029"</definedName>
    <definedName name="IQ_ECO_METRIC_7030" hidden="1">"c7030"</definedName>
    <definedName name="IQ_ECO_METRIC_7031" hidden="1">"c7031"</definedName>
    <definedName name="IQ_ECO_METRIC_7032" hidden="1">"c7032"</definedName>
    <definedName name="IQ_ECO_METRIC_7033" hidden="1">"c7033"</definedName>
    <definedName name="IQ_ECO_METRIC_7034" hidden="1">"c7034"</definedName>
    <definedName name="IQ_ECO_METRIC_7035" hidden="1">"c7035"</definedName>
    <definedName name="IQ_ECO_METRIC_7036" hidden="1">"c7036"</definedName>
    <definedName name="IQ_ECO_METRIC_7037" hidden="1">"c7037"</definedName>
    <definedName name="IQ_ECO_METRIC_7038" hidden="1">"c7038"</definedName>
    <definedName name="IQ_ECO_METRIC_7039" hidden="1">"c7039"</definedName>
    <definedName name="IQ_ECO_METRIC_7040" hidden="1">"c7040"</definedName>
    <definedName name="IQ_ECO_METRIC_7041" hidden="1">"c7041"</definedName>
    <definedName name="IQ_ECO_METRIC_7042" hidden="1">"c7042"</definedName>
    <definedName name="IQ_ECO_METRIC_7043" hidden="1">"c7043"</definedName>
    <definedName name="IQ_ECO_METRIC_7044" hidden="1">"c7044"</definedName>
    <definedName name="IQ_ECO_METRIC_7045" hidden="1">"c7045"</definedName>
    <definedName name="IQ_ECO_METRIC_7045_UNUSED" hidden="1">"c7045"</definedName>
    <definedName name="IQ_ECO_METRIC_7045_UNUSED_UNUSED_UNUSED" hidden="1">"c7045"</definedName>
    <definedName name="IQ_ECO_METRIC_7046" hidden="1">"c7046"</definedName>
    <definedName name="IQ_ECO_METRIC_7047" hidden="1">"c7047"</definedName>
    <definedName name="IQ_ECO_METRIC_7048" hidden="1">"c7048"</definedName>
    <definedName name="IQ_ECO_METRIC_7049" hidden="1">"c7049"</definedName>
    <definedName name="IQ_ECO_METRIC_7050" hidden="1">"c7050"</definedName>
    <definedName name="IQ_ECO_METRIC_7051" hidden="1">"c7051"</definedName>
    <definedName name="IQ_ECO_METRIC_7052" hidden="1">"c7052"</definedName>
    <definedName name="IQ_ECO_METRIC_7053" hidden="1">"c7053"</definedName>
    <definedName name="IQ_ECO_METRIC_7054" hidden="1">"c7054"</definedName>
    <definedName name="IQ_ECO_METRIC_7055" hidden="1">"c7055"</definedName>
    <definedName name="IQ_ECO_METRIC_7056" hidden="1">"c7056"</definedName>
    <definedName name="IQ_ECO_METRIC_7057" hidden="1">"c7057"</definedName>
    <definedName name="IQ_ECO_METRIC_7058" hidden="1">"c7058"</definedName>
    <definedName name="IQ_ECO_METRIC_7059" hidden="1">"c7059"</definedName>
    <definedName name="IQ_ECO_METRIC_7059_UNUSED" hidden="1">"c7059"</definedName>
    <definedName name="IQ_ECO_METRIC_7059_UNUSED_UNUSED_UNUSED" hidden="1">"c7059"</definedName>
    <definedName name="IQ_ECO_METRIC_7060" hidden="1">"c7060"</definedName>
    <definedName name="IQ_ECO_METRIC_7061" hidden="1">"c7061"</definedName>
    <definedName name="IQ_ECO_METRIC_7062" hidden="1">"c7062"</definedName>
    <definedName name="IQ_ECO_METRIC_7063" hidden="1">"c7063"</definedName>
    <definedName name="IQ_ECO_METRIC_7064" hidden="1">"c7064"</definedName>
    <definedName name="IQ_ECO_METRIC_7065" hidden="1">"c7065"</definedName>
    <definedName name="IQ_ECO_METRIC_7066" hidden="1">"c7066"</definedName>
    <definedName name="IQ_ECO_METRIC_7067" hidden="1">"c7067"</definedName>
    <definedName name="IQ_ECO_METRIC_7068" hidden="1">"c7068"</definedName>
    <definedName name="IQ_ECO_METRIC_7069" hidden="1">"c7069"</definedName>
    <definedName name="IQ_ECO_METRIC_7070" hidden="1">"c7070"</definedName>
    <definedName name="IQ_ECO_METRIC_7071" hidden="1">"c7071"</definedName>
    <definedName name="IQ_ECO_METRIC_7072" hidden="1">"c7072"</definedName>
    <definedName name="IQ_ECO_METRIC_7073" hidden="1">"c7073"</definedName>
    <definedName name="IQ_ECO_METRIC_7074" hidden="1">"c7074"</definedName>
    <definedName name="IQ_ECO_METRIC_7075" hidden="1">"c7075"</definedName>
    <definedName name="IQ_ECO_METRIC_7076" hidden="1">"c7076"</definedName>
    <definedName name="IQ_ECO_METRIC_7077" hidden="1">"c7077"</definedName>
    <definedName name="IQ_ECO_METRIC_7078" hidden="1">"c7078"</definedName>
    <definedName name="IQ_ECO_METRIC_7079" hidden="1">"c7079"</definedName>
    <definedName name="IQ_ECO_METRIC_7080" hidden="1">"c7080"</definedName>
    <definedName name="IQ_ECO_METRIC_7081" hidden="1">"c7081"</definedName>
    <definedName name="IQ_ECO_METRIC_7082" hidden="1">"c7082"</definedName>
    <definedName name="IQ_ECO_METRIC_7083" hidden="1">"c7083"</definedName>
    <definedName name="IQ_ECO_METRIC_7084" hidden="1">"c7084"</definedName>
    <definedName name="IQ_ECO_METRIC_7085" hidden="1">"c7085"</definedName>
    <definedName name="IQ_ECO_METRIC_7086" hidden="1">"c7086"</definedName>
    <definedName name="IQ_ECO_METRIC_7087" hidden="1">"c7087"</definedName>
    <definedName name="IQ_ECO_METRIC_7088" hidden="1">"c7088"</definedName>
    <definedName name="IQ_ECO_METRIC_7089" hidden="1">"c7089"</definedName>
    <definedName name="IQ_ECO_METRIC_7090" hidden="1">"c7090"</definedName>
    <definedName name="IQ_ECO_METRIC_7091" hidden="1">"c7091"</definedName>
    <definedName name="IQ_ECO_METRIC_7092" hidden="1">"c7092"</definedName>
    <definedName name="IQ_ECO_METRIC_7093" hidden="1">"c7093"</definedName>
    <definedName name="IQ_ECO_METRIC_7094" hidden="1">"c7094"</definedName>
    <definedName name="IQ_ECO_METRIC_7095" hidden="1">"c7095"</definedName>
    <definedName name="IQ_ECO_METRIC_7096" hidden="1">"c7096"</definedName>
    <definedName name="IQ_ECO_METRIC_7097" hidden="1">"c7097"</definedName>
    <definedName name="IQ_ECO_METRIC_7098" hidden="1">"c7098"</definedName>
    <definedName name="IQ_ECO_METRIC_7099" hidden="1">"c7099"</definedName>
    <definedName name="IQ_ECO_METRIC_7100" hidden="1">"c7100"</definedName>
    <definedName name="IQ_ECO_METRIC_7101" hidden="1">"c7101"</definedName>
    <definedName name="IQ_ECO_METRIC_7102" hidden="1">"c7102"</definedName>
    <definedName name="IQ_ECO_METRIC_7103" hidden="1">"c7103"</definedName>
    <definedName name="IQ_ECO_METRIC_7104" hidden="1">"c7104"</definedName>
    <definedName name="IQ_ECO_METRIC_7105" hidden="1">"c7105"</definedName>
    <definedName name="IQ_ECO_METRIC_7106" hidden="1">"c7106"</definedName>
    <definedName name="IQ_ECO_METRIC_7107" hidden="1">"c7107"</definedName>
    <definedName name="IQ_ECO_METRIC_7108" hidden="1">"c7108"</definedName>
    <definedName name="IQ_ECO_METRIC_7109" hidden="1">"c7109"</definedName>
    <definedName name="IQ_ECO_METRIC_7110" hidden="1">"c7110"</definedName>
    <definedName name="IQ_ECO_METRIC_7111" hidden="1">"c7111"</definedName>
    <definedName name="IQ_ECO_METRIC_7112" hidden="1">"c7112"</definedName>
    <definedName name="IQ_ECO_METRIC_7113" hidden="1">"c7113"</definedName>
    <definedName name="IQ_ECO_METRIC_7114" hidden="1">"c7114"</definedName>
    <definedName name="IQ_ECO_METRIC_7115" hidden="1">"c7115"</definedName>
    <definedName name="IQ_ECO_METRIC_7116" hidden="1">"c7116"</definedName>
    <definedName name="IQ_ECO_METRIC_7116_UNUSED" hidden="1">"c7116"</definedName>
    <definedName name="IQ_ECO_METRIC_7116_UNUSED_UNUSED_UNUSED" hidden="1">"c7116"</definedName>
    <definedName name="IQ_ECO_METRIC_7117" hidden="1">"c7117"</definedName>
    <definedName name="IQ_ECO_METRIC_7117_UNUSED" hidden="1">"c7117"</definedName>
    <definedName name="IQ_ECO_METRIC_7117_UNUSED_UNUSED_UNUSED" hidden="1">"c7117"</definedName>
    <definedName name="IQ_ECO_METRIC_7119" hidden="1">"c7119"</definedName>
    <definedName name="IQ_ECO_METRIC_7120" hidden="1">"c7120"</definedName>
    <definedName name="IQ_ECO_METRIC_7121" hidden="1">"c7121"</definedName>
    <definedName name="IQ_ECO_METRIC_7122" hidden="1">"c7122"</definedName>
    <definedName name="IQ_ECO_METRIC_7123" hidden="1">"c7123"</definedName>
    <definedName name="IQ_ECO_METRIC_7124" hidden="1">"c7124"</definedName>
    <definedName name="IQ_ECO_METRIC_7125" hidden="1">"c7125"</definedName>
    <definedName name="IQ_ECO_METRIC_7126" hidden="1">"c7126"</definedName>
    <definedName name="IQ_ECO_METRIC_7127" hidden="1">"c7127"</definedName>
    <definedName name="IQ_ECO_METRIC_7128" hidden="1">"c7128"</definedName>
    <definedName name="IQ_ECO_METRIC_7129" hidden="1">"c7129"</definedName>
    <definedName name="IQ_ECO_METRIC_7130" hidden="1">"c7130"</definedName>
    <definedName name="IQ_ECO_METRIC_7131" hidden="1">"c7131"</definedName>
    <definedName name="IQ_ECO_METRIC_7132" hidden="1">"c7132"</definedName>
    <definedName name="IQ_ECO_METRIC_7133" hidden="1">"c7133"</definedName>
    <definedName name="IQ_ECO_METRIC_7134" hidden="1">"c7134"</definedName>
    <definedName name="IQ_ECO_METRIC_7135" hidden="1">"c7135"</definedName>
    <definedName name="IQ_ECO_METRIC_7136" hidden="1">"c7136"</definedName>
    <definedName name="IQ_ECO_METRIC_7137" hidden="1">"c7137"</definedName>
    <definedName name="IQ_ECO_METRIC_7138" hidden="1">"c7138"</definedName>
    <definedName name="IQ_ECO_METRIC_7139" hidden="1">"c7139"</definedName>
    <definedName name="IQ_ECO_METRIC_7140" hidden="1">"c7140"</definedName>
    <definedName name="IQ_ECO_METRIC_7141" hidden="1">"c7141"</definedName>
    <definedName name="IQ_ECO_METRIC_7142" hidden="1">"c7142"</definedName>
    <definedName name="IQ_ECO_METRIC_7143" hidden="1">"c7143"</definedName>
    <definedName name="IQ_ECO_METRIC_7144" hidden="1">"c7144"</definedName>
    <definedName name="IQ_ECO_METRIC_7145" hidden="1">"c7145"</definedName>
    <definedName name="IQ_ECO_METRIC_7146" hidden="1">"c7146"</definedName>
    <definedName name="IQ_ECO_METRIC_7147" hidden="1">"c7147"</definedName>
    <definedName name="IQ_ECO_METRIC_7148" hidden="1">"c7148"</definedName>
    <definedName name="IQ_ECO_METRIC_7149" hidden="1">"c7149"</definedName>
    <definedName name="IQ_ECO_METRIC_7150" hidden="1">"c7150"</definedName>
    <definedName name="IQ_ECO_METRIC_7151" hidden="1">"c7151"</definedName>
    <definedName name="IQ_ECO_METRIC_7152" hidden="1">"c7152"</definedName>
    <definedName name="IQ_ECO_METRIC_7153" hidden="1">"c7153"</definedName>
    <definedName name="IQ_ECO_METRIC_7154" hidden="1">"c7154"</definedName>
    <definedName name="IQ_ECO_METRIC_7155" hidden="1">"c7155"</definedName>
    <definedName name="IQ_ECO_METRIC_7156" hidden="1">"c7156"</definedName>
    <definedName name="IQ_ECO_METRIC_7157" hidden="1">"c7157"</definedName>
    <definedName name="IQ_ECO_METRIC_7158" hidden="1">"c7158"</definedName>
    <definedName name="IQ_ECO_METRIC_7159" hidden="1">"c7159"</definedName>
    <definedName name="IQ_ECO_METRIC_7160" hidden="1">"c7160"</definedName>
    <definedName name="IQ_ECO_METRIC_7161" hidden="1">"c7161"</definedName>
    <definedName name="IQ_ECO_METRIC_7162" hidden="1">"c7162"</definedName>
    <definedName name="IQ_ECO_METRIC_7163" hidden="1">"c7163"</definedName>
    <definedName name="IQ_ECO_METRIC_7164" hidden="1">"c7164"</definedName>
    <definedName name="IQ_ECO_METRIC_7165" hidden="1">"c7165"</definedName>
    <definedName name="IQ_ECO_METRIC_7166" hidden="1">"c7166"</definedName>
    <definedName name="IQ_ECO_METRIC_7167" hidden="1">"c7167"</definedName>
    <definedName name="IQ_ECO_METRIC_7168" hidden="1">"c7168"</definedName>
    <definedName name="IQ_ECO_METRIC_7169" hidden="1">"c7169"</definedName>
    <definedName name="IQ_ECO_METRIC_7170" hidden="1">"c7170"</definedName>
    <definedName name="IQ_ECO_METRIC_7171" hidden="1">"c7171"</definedName>
    <definedName name="IQ_ECO_METRIC_7172" hidden="1">"c7172"</definedName>
    <definedName name="IQ_ECO_METRIC_7173" hidden="1">"c7173"</definedName>
    <definedName name="IQ_ECO_METRIC_7174" hidden="1">"c7174"</definedName>
    <definedName name="IQ_ECO_METRIC_7175" hidden="1">"c7175"</definedName>
    <definedName name="IQ_ECO_METRIC_7176" hidden="1">"c7176"</definedName>
    <definedName name="IQ_ECO_METRIC_7177" hidden="1">"c7177"</definedName>
    <definedName name="IQ_ECO_METRIC_7178" hidden="1">"c7178"</definedName>
    <definedName name="IQ_ECO_METRIC_7179" hidden="1">"c7179"</definedName>
    <definedName name="IQ_ECO_METRIC_7180" hidden="1">"c7180"</definedName>
    <definedName name="IQ_ECO_METRIC_7182" hidden="1">"c7182"</definedName>
    <definedName name="IQ_ECO_METRIC_7183" hidden="1">"c7183"</definedName>
    <definedName name="IQ_ECO_METRIC_7184" hidden="1">"c7184"</definedName>
    <definedName name="IQ_ECO_METRIC_7185" hidden="1">"c7185"</definedName>
    <definedName name="IQ_ECO_METRIC_7186" hidden="1">"c7186"</definedName>
    <definedName name="IQ_ECO_METRIC_7187" hidden="1">"c7187"</definedName>
    <definedName name="IQ_ECO_METRIC_7188" hidden="1">"c7188"</definedName>
    <definedName name="IQ_ECO_METRIC_7189" hidden="1">"c7189"</definedName>
    <definedName name="IQ_ECO_METRIC_7190" hidden="1">"c7190"</definedName>
    <definedName name="IQ_ECO_METRIC_7191" hidden="1">"c7191"</definedName>
    <definedName name="IQ_ECO_METRIC_7192" hidden="1">"c7192"</definedName>
    <definedName name="IQ_ECO_METRIC_7193" hidden="1">"c7193"</definedName>
    <definedName name="IQ_ECO_METRIC_7194" hidden="1">"c7194"</definedName>
    <definedName name="IQ_ECO_METRIC_7195" hidden="1">"c7195"</definedName>
    <definedName name="IQ_ECO_METRIC_7196" hidden="1">"c7196"</definedName>
    <definedName name="IQ_ECO_METRIC_7197" hidden="1">"c7197"</definedName>
    <definedName name="IQ_ECO_METRIC_7198" hidden="1">"c7198"</definedName>
    <definedName name="IQ_ECO_METRIC_7199" hidden="1">"c7199"</definedName>
    <definedName name="IQ_ECO_METRIC_7200" hidden="1">"c7200"</definedName>
    <definedName name="IQ_ECO_METRIC_7201" hidden="1">"c7201"</definedName>
    <definedName name="IQ_ECO_METRIC_7202" hidden="1">"c7202"</definedName>
    <definedName name="IQ_ECO_METRIC_7203" hidden="1">"c7203"</definedName>
    <definedName name="IQ_ECO_METRIC_7204" hidden="1">"c7204"</definedName>
    <definedName name="IQ_ECO_METRIC_7205" hidden="1">"c7205"</definedName>
    <definedName name="IQ_ECO_METRIC_7206" hidden="1">"c7206"</definedName>
    <definedName name="IQ_ECO_METRIC_7207" hidden="1">"c7207"</definedName>
    <definedName name="IQ_ECO_METRIC_7208" hidden="1">"c7208"</definedName>
    <definedName name="IQ_ECO_METRIC_7208_UNUSED" hidden="1">"c7208"</definedName>
    <definedName name="IQ_ECO_METRIC_7208_UNUSED_UNUSED_UNUSED" hidden="1">"c7208"</definedName>
    <definedName name="IQ_ECO_METRIC_7209" hidden="1">"c7209"</definedName>
    <definedName name="IQ_ECO_METRIC_7210" hidden="1">"c7210"</definedName>
    <definedName name="IQ_ECO_METRIC_7211" hidden="1">"c7211"</definedName>
    <definedName name="IQ_ECO_METRIC_7212" hidden="1">"c7212"</definedName>
    <definedName name="IQ_ECO_METRIC_7213" hidden="1">"c7213"</definedName>
    <definedName name="IQ_ECO_METRIC_7214" hidden="1">"c7214"</definedName>
    <definedName name="IQ_ECO_METRIC_7215" hidden="1">"c7215"</definedName>
    <definedName name="IQ_ECO_METRIC_7216" hidden="1">"c7216"</definedName>
    <definedName name="IQ_ECO_METRIC_7217" hidden="1">"c7217"</definedName>
    <definedName name="IQ_ECO_METRIC_7218" hidden="1">"c7218"</definedName>
    <definedName name="IQ_ECO_METRIC_7220" hidden="1">"c7220"</definedName>
    <definedName name="IQ_ECO_METRIC_7221" hidden="1">"c7221"</definedName>
    <definedName name="IQ_ECO_METRIC_7222" hidden="1">"c7222"</definedName>
    <definedName name="IQ_ECO_METRIC_7223" hidden="1">"c7223"</definedName>
    <definedName name="IQ_ECO_METRIC_7224" hidden="1">"c7224"</definedName>
    <definedName name="IQ_ECO_METRIC_7225" hidden="1">"c7225"</definedName>
    <definedName name="IQ_ECO_METRIC_7226" hidden="1">"c7226"</definedName>
    <definedName name="IQ_ECO_METRIC_7227" hidden="1">"c7227"</definedName>
    <definedName name="IQ_ECO_METRIC_7228" hidden="1">"c7228"</definedName>
    <definedName name="IQ_ECO_METRIC_7229" hidden="1">"c7229"</definedName>
    <definedName name="IQ_ECO_METRIC_7230" hidden="1">"c7230"</definedName>
    <definedName name="IQ_ECO_METRIC_7231" hidden="1">"c7231"</definedName>
    <definedName name="IQ_ECO_METRIC_7232" hidden="1">"c7232"</definedName>
    <definedName name="IQ_ECO_METRIC_7233" hidden="1">"c7233"</definedName>
    <definedName name="IQ_ECO_METRIC_7235" hidden="1">"c7235"</definedName>
    <definedName name="IQ_ECO_METRIC_7236" hidden="1">"c7236"</definedName>
    <definedName name="IQ_ECO_METRIC_7237" hidden="1">"c7237"</definedName>
    <definedName name="IQ_ECO_METRIC_7238" hidden="1">"c7238"</definedName>
    <definedName name="IQ_ECO_METRIC_7239" hidden="1">"c7239"</definedName>
    <definedName name="IQ_ECO_METRIC_7240" hidden="1">"c7240"</definedName>
    <definedName name="IQ_ECO_METRIC_7241" hidden="1">"c7241"</definedName>
    <definedName name="IQ_ECO_METRIC_7243" hidden="1">"c7243"</definedName>
    <definedName name="IQ_ECO_METRIC_7244" hidden="1">"c7244"</definedName>
    <definedName name="IQ_ECO_METRIC_7245" hidden="1">"c7245"</definedName>
    <definedName name="IQ_ECO_METRIC_7246" hidden="1">"c7246"</definedName>
    <definedName name="IQ_ECO_METRIC_7247" hidden="1">"c7247"</definedName>
    <definedName name="IQ_ECO_METRIC_7248" hidden="1">"c7248"</definedName>
    <definedName name="IQ_ECO_METRIC_7249" hidden="1">"c7249"</definedName>
    <definedName name="IQ_ECO_METRIC_7250" hidden="1">"c7250"</definedName>
    <definedName name="IQ_ECO_METRIC_7251" hidden="1">"c7251"</definedName>
    <definedName name="IQ_ECO_METRIC_7252" hidden="1">"c7252"</definedName>
    <definedName name="IQ_ECO_METRIC_7253" hidden="1">"c7253"</definedName>
    <definedName name="IQ_ECO_METRIC_7254" hidden="1">"c7254"</definedName>
    <definedName name="IQ_ECO_METRIC_7255" hidden="1">"c7255"</definedName>
    <definedName name="IQ_ECO_METRIC_7256" hidden="1">"c7256"</definedName>
    <definedName name="IQ_ECO_METRIC_7257" hidden="1">"c7257"</definedName>
    <definedName name="IQ_ECO_METRIC_7258" hidden="1">"c7258"</definedName>
    <definedName name="IQ_ECO_METRIC_7259" hidden="1">"c7259"</definedName>
    <definedName name="IQ_ECO_METRIC_7260" hidden="1">"c7260"</definedName>
    <definedName name="IQ_ECO_METRIC_7261" hidden="1">"c7261"</definedName>
    <definedName name="IQ_ECO_METRIC_7262" hidden="1">"c7262"</definedName>
    <definedName name="IQ_ECO_METRIC_7263" hidden="1">"c7263"</definedName>
    <definedName name="IQ_ECO_METRIC_7264" hidden="1">"c7264"</definedName>
    <definedName name="IQ_ECO_METRIC_7265" hidden="1">"c7265"</definedName>
    <definedName name="IQ_ECO_METRIC_7265_UNUSED" hidden="1">"c7265"</definedName>
    <definedName name="IQ_ECO_METRIC_7265_UNUSED_UNUSED_UNUSED" hidden="1">"c7265"</definedName>
    <definedName name="IQ_ECO_METRIC_7266" hidden="1">"c7266"</definedName>
    <definedName name="IQ_ECO_METRIC_7267" hidden="1">"c7267"</definedName>
    <definedName name="IQ_ECO_METRIC_7268" hidden="1">"c7268"</definedName>
    <definedName name="IQ_ECO_METRIC_7269" hidden="1">"c7269"</definedName>
    <definedName name="IQ_ECO_METRIC_7270" hidden="1">"c7270"</definedName>
    <definedName name="IQ_ECO_METRIC_7272" hidden="1">"c7272"</definedName>
    <definedName name="IQ_ECO_METRIC_7273" hidden="1">"c7273"</definedName>
    <definedName name="IQ_ECO_METRIC_7274" hidden="1">"c7274"</definedName>
    <definedName name="IQ_ECO_METRIC_7275" hidden="1">"c7275"</definedName>
    <definedName name="IQ_ECO_METRIC_7276" hidden="1">"c7276"</definedName>
    <definedName name="IQ_ECO_METRIC_7277" hidden="1">"c7277"</definedName>
    <definedName name="IQ_ECO_METRIC_7278" hidden="1">"c7278"</definedName>
    <definedName name="IQ_ECO_METRIC_7279" hidden="1">"c7279"</definedName>
    <definedName name="IQ_ECO_METRIC_7279_UNUSED" hidden="1">"c7279"</definedName>
    <definedName name="IQ_ECO_METRIC_7279_UNUSED_UNUSED_UNUSED" hidden="1">"c7279"</definedName>
    <definedName name="IQ_ECO_METRIC_7280" hidden="1">"c7280"</definedName>
    <definedName name="IQ_ECO_METRIC_7281" hidden="1">"c7281"</definedName>
    <definedName name="IQ_ECO_METRIC_7282" hidden="1">"c7282"</definedName>
    <definedName name="IQ_ECO_METRIC_7283" hidden="1">"c7283"</definedName>
    <definedName name="IQ_ECO_METRIC_7284" hidden="1">"c7284"</definedName>
    <definedName name="IQ_ECO_METRIC_7285" hidden="1">"c7285"</definedName>
    <definedName name="IQ_ECO_METRIC_7286" hidden="1">"c7286"</definedName>
    <definedName name="IQ_ECO_METRIC_7287" hidden="1">"c7287"</definedName>
    <definedName name="IQ_ECO_METRIC_7288" hidden="1">"c7288"</definedName>
    <definedName name="IQ_ECO_METRIC_7289" hidden="1">"c7289"</definedName>
    <definedName name="IQ_ECO_METRIC_7290" hidden="1">"c7290"</definedName>
    <definedName name="IQ_ECO_METRIC_7291" hidden="1">"c7291"</definedName>
    <definedName name="IQ_ECO_METRIC_7292" hidden="1">"c7292"</definedName>
    <definedName name="IQ_ECO_METRIC_7293" hidden="1">"c7293"</definedName>
    <definedName name="IQ_ECO_METRIC_7294" hidden="1">"c7294"</definedName>
    <definedName name="IQ_ECO_METRIC_7295" hidden="1">"c7295"</definedName>
    <definedName name="IQ_ECO_METRIC_7296" hidden="1">"c7296"</definedName>
    <definedName name="IQ_ECO_METRIC_7297" hidden="1">"c7297"</definedName>
    <definedName name="IQ_ECO_METRIC_7298" hidden="1">"c7298"</definedName>
    <definedName name="IQ_ECO_METRIC_7299" hidden="1">"c7299"</definedName>
    <definedName name="IQ_ECO_METRIC_7300" hidden="1">"c7300"</definedName>
    <definedName name="IQ_ECO_METRIC_7301" hidden="1">"c7301"</definedName>
    <definedName name="IQ_ECO_METRIC_7302" hidden="1">"c7302"</definedName>
    <definedName name="IQ_ECO_METRIC_7303" hidden="1">"c7303"</definedName>
    <definedName name="IQ_ECO_METRIC_7304" hidden="1">"c7304"</definedName>
    <definedName name="IQ_ECO_METRIC_7305" hidden="1">"c7305"</definedName>
    <definedName name="IQ_ECO_METRIC_7306" hidden="1">"c7306"</definedName>
    <definedName name="IQ_ECO_METRIC_7307" hidden="1">"c7307"</definedName>
    <definedName name="IQ_ECO_METRIC_7308" hidden="1">"c7308"</definedName>
    <definedName name="IQ_ECO_METRIC_7309" hidden="1">"c7309"</definedName>
    <definedName name="IQ_ECO_METRIC_7310" hidden="1">"c7310"</definedName>
    <definedName name="IQ_ECO_METRIC_7311" hidden="1">"c7311"</definedName>
    <definedName name="IQ_ECO_METRIC_7312" hidden="1">"c7312"</definedName>
    <definedName name="IQ_ECO_METRIC_7313" hidden="1">"c7313"</definedName>
    <definedName name="IQ_ECO_METRIC_7314" hidden="1">"c7314"</definedName>
    <definedName name="IQ_ECO_METRIC_7315" hidden="1">"c7315"</definedName>
    <definedName name="IQ_ECO_METRIC_7316" hidden="1">"c7316"</definedName>
    <definedName name="IQ_ECO_METRIC_7317" hidden="1">"c7317"</definedName>
    <definedName name="IQ_ECO_METRIC_7318" hidden="1">"c7318"</definedName>
    <definedName name="IQ_ECO_METRIC_7319" hidden="1">"c7319"</definedName>
    <definedName name="IQ_ECO_METRIC_7320" hidden="1">"c7320"</definedName>
    <definedName name="IQ_ECO_METRIC_7321" hidden="1">"c7321"</definedName>
    <definedName name="IQ_ECO_METRIC_7322" hidden="1">"c7322"</definedName>
    <definedName name="IQ_ECO_METRIC_7323" hidden="1">"c7323"</definedName>
    <definedName name="IQ_ECO_METRIC_7324" hidden="1">"c7324"</definedName>
    <definedName name="IQ_ECO_METRIC_7325" hidden="1">"c7325"</definedName>
    <definedName name="IQ_ECO_METRIC_7326" hidden="1">"c7326"</definedName>
    <definedName name="IQ_ECO_METRIC_7327" hidden="1">"c7327"</definedName>
    <definedName name="IQ_ECO_METRIC_7328" hidden="1">"c7328"</definedName>
    <definedName name="IQ_ECO_METRIC_7329" hidden="1">"c7329"</definedName>
    <definedName name="IQ_ECO_METRIC_7330" hidden="1">"c7330"</definedName>
    <definedName name="IQ_ECO_METRIC_7331" hidden="1">"c7331"</definedName>
    <definedName name="IQ_ECO_METRIC_7332" hidden="1">"c7332"</definedName>
    <definedName name="IQ_ECO_METRIC_7333" hidden="1">"c7333"</definedName>
    <definedName name="IQ_ECO_METRIC_7334" hidden="1">"c7334"</definedName>
    <definedName name="IQ_ECO_METRIC_7335" hidden="1">"c7335"</definedName>
    <definedName name="IQ_ECO_METRIC_7336" hidden="1">"c7336"</definedName>
    <definedName name="IQ_ECO_METRIC_7336_UNUSED" hidden="1">"c7336"</definedName>
    <definedName name="IQ_ECO_METRIC_7336_UNUSED_UNUSED_UNUSED" hidden="1">"c7336"</definedName>
    <definedName name="IQ_ECO_METRIC_7337" hidden="1">"c7337"</definedName>
    <definedName name="IQ_ECO_METRIC_7337_UNUSED" hidden="1">"c7337"</definedName>
    <definedName name="IQ_ECO_METRIC_7337_UNUSED_UNUSED_UNUSED" hidden="1">"c7337"</definedName>
    <definedName name="IQ_ECO_METRIC_7339" hidden="1">"c7339"</definedName>
    <definedName name="IQ_ECO_METRIC_7341" hidden="1">"c7341"</definedName>
    <definedName name="IQ_ECO_METRIC_7342" hidden="1">"c7342"</definedName>
    <definedName name="IQ_ECO_METRIC_7343" hidden="1">"c7343"</definedName>
    <definedName name="IQ_ECO_METRIC_7344" hidden="1">"c7344"</definedName>
    <definedName name="IQ_ECO_METRIC_7345" hidden="1">"c7345"</definedName>
    <definedName name="IQ_ECO_METRIC_7346" hidden="1">"c7346"</definedName>
    <definedName name="IQ_ECO_METRIC_7347" hidden="1">"c7347"</definedName>
    <definedName name="IQ_ECO_METRIC_7348" hidden="1">"c7348"</definedName>
    <definedName name="IQ_ECO_METRIC_7349" hidden="1">"c7349"</definedName>
    <definedName name="IQ_ECO_METRIC_7350" hidden="1">"c7350"</definedName>
    <definedName name="IQ_ECO_METRIC_7351" hidden="1">"c7351"</definedName>
    <definedName name="IQ_ECO_METRIC_7352" hidden="1">"c7352"</definedName>
    <definedName name="IQ_ECO_METRIC_7353" hidden="1">"c7353"</definedName>
    <definedName name="IQ_ECO_METRIC_7354" hidden="1">"c7354"</definedName>
    <definedName name="IQ_ECO_METRIC_7355" hidden="1">"c7355"</definedName>
    <definedName name="IQ_ECO_METRIC_7356" hidden="1">"c7356"</definedName>
    <definedName name="IQ_ECO_METRIC_7357" hidden="1">"c7357"</definedName>
    <definedName name="IQ_ECO_METRIC_7358" hidden="1">"c7358"</definedName>
    <definedName name="IQ_ECO_METRIC_7359" hidden="1">"c7359"</definedName>
    <definedName name="IQ_ECO_METRIC_7360" hidden="1">"c7360"</definedName>
    <definedName name="IQ_ECO_METRIC_7361" hidden="1">"c7361"</definedName>
    <definedName name="IQ_ECO_METRIC_7362" hidden="1">"c7362"</definedName>
    <definedName name="IQ_ECO_METRIC_7363" hidden="1">"c7363"</definedName>
    <definedName name="IQ_ECO_METRIC_7364" hidden="1">"c7364"</definedName>
    <definedName name="IQ_ECO_METRIC_7365" hidden="1">"c7365"</definedName>
    <definedName name="IQ_ECO_METRIC_7366" hidden="1">"c7366"</definedName>
    <definedName name="IQ_ECO_METRIC_7367" hidden="1">"c7367"</definedName>
    <definedName name="IQ_ECO_METRIC_7368" hidden="1">"c7368"</definedName>
    <definedName name="IQ_ECO_METRIC_7369" hidden="1">"c7369"</definedName>
    <definedName name="IQ_ECO_METRIC_7370" hidden="1">"c7370"</definedName>
    <definedName name="IQ_ECO_METRIC_7371" hidden="1">"c7371"</definedName>
    <definedName name="IQ_ECO_METRIC_7372" hidden="1">"c7372"</definedName>
    <definedName name="IQ_ECO_METRIC_7373" hidden="1">"c7373"</definedName>
    <definedName name="IQ_ECO_METRIC_7374" hidden="1">"c7374"</definedName>
    <definedName name="IQ_ECO_METRIC_7375" hidden="1">"c7375"</definedName>
    <definedName name="IQ_ECO_METRIC_7376" hidden="1">"c7376"</definedName>
    <definedName name="IQ_ECO_METRIC_7377" hidden="1">"c7377"</definedName>
    <definedName name="IQ_ECO_METRIC_7378" hidden="1">"c7378"</definedName>
    <definedName name="IQ_ECO_METRIC_7379" hidden="1">"c7379"</definedName>
    <definedName name="IQ_ECO_METRIC_7380" hidden="1">"c7380"</definedName>
    <definedName name="IQ_ECO_METRIC_7381" hidden="1">"c7381"</definedName>
    <definedName name="IQ_ECO_METRIC_7382" hidden="1">"c7382"</definedName>
    <definedName name="IQ_ECO_METRIC_7383" hidden="1">"c7383"</definedName>
    <definedName name="IQ_ECO_METRIC_7384" hidden="1">"c7384"</definedName>
    <definedName name="IQ_ECO_METRIC_7385" hidden="1">"c7385"</definedName>
    <definedName name="IQ_ECO_METRIC_7386" hidden="1">"c7386"</definedName>
    <definedName name="IQ_ECO_METRIC_7387" hidden="1">"c7387"</definedName>
    <definedName name="IQ_ECO_METRIC_7388" hidden="1">"c7388"</definedName>
    <definedName name="IQ_ECO_METRIC_7389" hidden="1">"c7389"</definedName>
    <definedName name="IQ_ECO_METRIC_7390" hidden="1">"c7390"</definedName>
    <definedName name="IQ_ECO_METRIC_7391" hidden="1">"c7391"</definedName>
    <definedName name="IQ_ECO_METRIC_7392" hidden="1">"c7392"</definedName>
    <definedName name="IQ_ECO_METRIC_7393" hidden="1">"c7393"</definedName>
    <definedName name="IQ_ECO_METRIC_7394" hidden="1">"c7394"</definedName>
    <definedName name="IQ_ECO_METRIC_7395" hidden="1">"c7395"</definedName>
    <definedName name="IQ_ECO_METRIC_7396" hidden="1">"c7396"</definedName>
    <definedName name="IQ_ECO_METRIC_7397" hidden="1">"c7397"</definedName>
    <definedName name="IQ_ECO_METRIC_7398" hidden="1">"c7398"</definedName>
    <definedName name="IQ_ECO_METRIC_7399" hidden="1">"c7399"</definedName>
    <definedName name="IQ_ECO_METRIC_7400" hidden="1">"c7400"</definedName>
    <definedName name="IQ_ECO_METRIC_7402" hidden="1">"c7402"</definedName>
    <definedName name="IQ_ECO_METRIC_7403" hidden="1">"c7403"</definedName>
    <definedName name="IQ_ECO_METRIC_7404" hidden="1">"c7404"</definedName>
    <definedName name="IQ_ECO_METRIC_7405" hidden="1">"c7405"</definedName>
    <definedName name="IQ_ECO_METRIC_7406" hidden="1">"c7406"</definedName>
    <definedName name="IQ_ECO_METRIC_7407" hidden="1">"c7407"</definedName>
    <definedName name="IQ_ECO_METRIC_7408" hidden="1">"c7408"</definedName>
    <definedName name="IQ_ECO_METRIC_7409" hidden="1">"c7409"</definedName>
    <definedName name="IQ_ECO_METRIC_7410" hidden="1">"c7410"</definedName>
    <definedName name="IQ_ECO_METRIC_7411" hidden="1">"c7411"</definedName>
    <definedName name="IQ_ECO_METRIC_7412" hidden="1">"c7412"</definedName>
    <definedName name="IQ_ECO_METRIC_7413" hidden="1">"c7413"</definedName>
    <definedName name="IQ_ECO_METRIC_7414" hidden="1">"c7414"</definedName>
    <definedName name="IQ_ECO_METRIC_7415" hidden="1">"c7415"</definedName>
    <definedName name="IQ_ECO_METRIC_7416" hidden="1">"c7416"</definedName>
    <definedName name="IQ_ECO_METRIC_7417" hidden="1">"c7417"</definedName>
    <definedName name="IQ_ECO_METRIC_7418" hidden="1">"c7418"</definedName>
    <definedName name="IQ_ECO_METRIC_7419" hidden="1">"c7419"</definedName>
    <definedName name="IQ_ECO_METRIC_7420" hidden="1">"c7420"</definedName>
    <definedName name="IQ_ECO_METRIC_7421" hidden="1">"c7421"</definedName>
    <definedName name="IQ_ECO_METRIC_7422" hidden="1">"c7422"</definedName>
    <definedName name="IQ_ECO_METRIC_7423" hidden="1">"c7423"</definedName>
    <definedName name="IQ_ECO_METRIC_7424" hidden="1">"c7424"</definedName>
    <definedName name="IQ_ECO_METRIC_7425" hidden="1">"c7425"</definedName>
    <definedName name="IQ_ECO_METRIC_7426" hidden="1">"c7426"</definedName>
    <definedName name="IQ_ECO_METRIC_7427" hidden="1">"c7427"</definedName>
    <definedName name="IQ_ECO_METRIC_7428" hidden="1">"c7428"</definedName>
    <definedName name="IQ_ECO_METRIC_7428_UNUSED" hidden="1">"c7428"</definedName>
    <definedName name="IQ_ECO_METRIC_7428_UNUSED_UNUSED_UNUSED" hidden="1">"c7428"</definedName>
    <definedName name="IQ_ECO_METRIC_7429" hidden="1">"c7429"</definedName>
    <definedName name="IQ_ECO_METRIC_7430" hidden="1">"c7430"</definedName>
    <definedName name="IQ_ECO_METRIC_7431" hidden="1">"c7431"</definedName>
    <definedName name="IQ_ECO_METRIC_7432" hidden="1">"c7432"</definedName>
    <definedName name="IQ_ECO_METRIC_7433" hidden="1">"c7433"</definedName>
    <definedName name="IQ_ECO_METRIC_7434" hidden="1">"c7434"</definedName>
    <definedName name="IQ_ECO_METRIC_7435" hidden="1">"c7435"</definedName>
    <definedName name="IQ_ECO_METRIC_7436" hidden="1">"c7436"</definedName>
    <definedName name="IQ_ECO_METRIC_7437" hidden="1">"c7437"</definedName>
    <definedName name="IQ_ECO_METRIC_7438" hidden="1">"c7438"</definedName>
    <definedName name="IQ_ECO_METRIC_7440" hidden="1">"c7440"</definedName>
    <definedName name="IQ_ECO_METRIC_7441" hidden="1">"c7441"</definedName>
    <definedName name="IQ_ECO_METRIC_7442" hidden="1">"c7442"</definedName>
    <definedName name="IQ_ECO_METRIC_7443" hidden="1">"c7443"</definedName>
    <definedName name="IQ_ECO_METRIC_7444" hidden="1">"c7444"</definedName>
    <definedName name="IQ_ECO_METRIC_7445" hidden="1">"c7445"</definedName>
    <definedName name="IQ_ECO_METRIC_7446" hidden="1">"c7446"</definedName>
    <definedName name="IQ_ECO_METRIC_7447" hidden="1">"c7447"</definedName>
    <definedName name="IQ_ECO_METRIC_7448" hidden="1">"c7448"</definedName>
    <definedName name="IQ_ECO_METRIC_7449" hidden="1">"c7449"</definedName>
    <definedName name="IQ_ECO_METRIC_7450" hidden="1">"c7450"</definedName>
    <definedName name="IQ_ECO_METRIC_7451" hidden="1">"c7451"</definedName>
    <definedName name="IQ_ECO_METRIC_7452" hidden="1">"c7452"</definedName>
    <definedName name="IQ_ECO_METRIC_7453" hidden="1">"c7453"</definedName>
    <definedName name="IQ_ECO_METRIC_7455" hidden="1">"c7455"</definedName>
    <definedName name="IQ_ECO_METRIC_7456" hidden="1">"c7456"</definedName>
    <definedName name="IQ_ECO_METRIC_7457" hidden="1">"c7457"</definedName>
    <definedName name="IQ_ECO_METRIC_7458" hidden="1">"c7458"</definedName>
    <definedName name="IQ_ECO_METRIC_7459" hidden="1">"c7459"</definedName>
    <definedName name="IQ_ECO_METRIC_7460" hidden="1">"c7460"</definedName>
    <definedName name="IQ_ECO_METRIC_7461" hidden="1">"c7461"</definedName>
    <definedName name="IQ_ECO_METRIC_7463" hidden="1">"c7463"</definedName>
    <definedName name="IQ_ECO_METRIC_7464" hidden="1">"c7464"</definedName>
    <definedName name="IQ_ECO_METRIC_7465" hidden="1">"c7465"</definedName>
    <definedName name="IQ_ECO_METRIC_7466" hidden="1">"c7466"</definedName>
    <definedName name="IQ_ECO_METRIC_7467" hidden="1">"c7467"</definedName>
    <definedName name="IQ_ECO_METRIC_7468" hidden="1">"c7468"</definedName>
    <definedName name="IQ_ECO_METRIC_7469" hidden="1">"c7469"</definedName>
    <definedName name="IQ_ECO_METRIC_7470" hidden="1">"c7470"</definedName>
    <definedName name="IQ_ECO_METRIC_7472" hidden="1">"c7472"</definedName>
    <definedName name="IQ_ECO_METRIC_7473" hidden="1">"c7473"</definedName>
    <definedName name="IQ_ECO_METRIC_7474" hidden="1">"c7474"</definedName>
    <definedName name="IQ_ECO_METRIC_7475" hidden="1">"c7475"</definedName>
    <definedName name="IQ_ECO_METRIC_7476" hidden="1">"c7476"</definedName>
    <definedName name="IQ_ECO_METRIC_7477" hidden="1">"c7477"</definedName>
    <definedName name="IQ_ECO_METRIC_7478" hidden="1">"c7478"</definedName>
    <definedName name="IQ_ECO_METRIC_7479" hidden="1">"c7479"</definedName>
    <definedName name="IQ_ECO_METRIC_7480" hidden="1">"c7480"</definedName>
    <definedName name="IQ_ECO_METRIC_7481" hidden="1">"c7481"</definedName>
    <definedName name="IQ_ECO_METRIC_7482" hidden="1">"c7482"</definedName>
    <definedName name="IQ_ECO_METRIC_7483" hidden="1">"c7483"</definedName>
    <definedName name="IQ_ECO_METRIC_7486" hidden="1">"c7486"</definedName>
    <definedName name="IQ_ECO_METRIC_7487" hidden="1">"c7487"</definedName>
    <definedName name="IQ_ECO_METRIC_7488" hidden="1">"c7488"</definedName>
    <definedName name="IQ_ECO_METRIC_7489" hidden="1">"c7489"</definedName>
    <definedName name="IQ_ECO_METRIC_7490" hidden="1">"c7490"</definedName>
    <definedName name="IQ_ECO_METRIC_7491" hidden="1">"c7491"</definedName>
    <definedName name="IQ_ECO_METRIC_7492" hidden="1">"c7492"</definedName>
    <definedName name="IQ_ECO_METRIC_7493" hidden="1">"c7493"</definedName>
    <definedName name="IQ_ECO_METRIC_7494" hidden="1">"c7494"</definedName>
    <definedName name="IQ_ECO_METRIC_7495" hidden="1">"c7495"</definedName>
    <definedName name="IQ_ECO_METRIC_7496" hidden="1">"c7496"</definedName>
    <definedName name="IQ_ECO_METRIC_7497" hidden="1">"c7497"</definedName>
    <definedName name="IQ_ECO_METRIC_7498" hidden="1">"c7498"</definedName>
    <definedName name="IQ_ECO_METRIC_7500" hidden="1">"c7500"</definedName>
    <definedName name="IQ_ECO_METRIC_7501" hidden="1">"c7501"</definedName>
    <definedName name="IQ_ECO_METRIC_7502" hidden="1">"c7502"</definedName>
    <definedName name="IQ_ECO_METRIC_7503" hidden="1">"c7503"</definedName>
    <definedName name="IQ_ECO_METRIC_7504" hidden="1">"c7504"</definedName>
    <definedName name="IQ_ECO_METRIC_7505" hidden="1">"c7505"</definedName>
    <definedName name="IQ_ECO_METRIC_7507" hidden="1">"c7507"</definedName>
    <definedName name="IQ_ECO_METRIC_7508" hidden="1">"c7508"</definedName>
    <definedName name="IQ_ECO_METRIC_7509" hidden="1">"c7509"</definedName>
    <definedName name="IQ_ECO_METRIC_7510" hidden="1">"c7510"</definedName>
    <definedName name="IQ_ECO_METRIC_7511" hidden="1">"c7511"</definedName>
    <definedName name="IQ_ECO_METRIC_7512" hidden="1">"c7512"</definedName>
    <definedName name="IQ_ECO_METRIC_7513" hidden="1">"c7513"</definedName>
    <definedName name="IQ_ECO_METRIC_7514" hidden="1">"c7514"</definedName>
    <definedName name="IQ_ECO_METRIC_7515" hidden="1">"c7515"</definedName>
    <definedName name="IQ_ECO_METRIC_7516" hidden="1">"c7516"</definedName>
    <definedName name="IQ_ECO_METRIC_7517" hidden="1">"c7517"</definedName>
    <definedName name="IQ_ECO_METRIC_7518" hidden="1">"c7518"</definedName>
    <definedName name="IQ_ECO_METRIC_7519" hidden="1">"c7519"</definedName>
    <definedName name="IQ_ECO_METRIC_7520" hidden="1">"c7520"</definedName>
    <definedName name="IQ_ECO_METRIC_7521" hidden="1">"c7521"</definedName>
    <definedName name="IQ_ECO_METRIC_7522" hidden="1">"c7522"</definedName>
    <definedName name="IQ_ECO_METRIC_7523" hidden="1">"c7523"</definedName>
    <definedName name="IQ_ECO_METRIC_7524" hidden="1">"c7524"</definedName>
    <definedName name="IQ_ECO_METRIC_7525" hidden="1">"c7525"</definedName>
    <definedName name="IQ_ECO_METRIC_7526" hidden="1">"c7526"</definedName>
    <definedName name="IQ_ECO_METRIC_7527" hidden="1">"c7527"</definedName>
    <definedName name="IQ_ECO_METRIC_7528" hidden="1">"c7528"</definedName>
    <definedName name="IQ_ECO_METRIC_7529" hidden="1">"c7529"</definedName>
    <definedName name="IQ_ECO_METRIC_7530" hidden="1">"c7530"</definedName>
    <definedName name="IQ_ECO_METRIC_7531" hidden="1">"c7531"</definedName>
    <definedName name="IQ_ECO_METRIC_7532" hidden="1">"c7532"</definedName>
    <definedName name="IQ_ECO_METRIC_7533" hidden="1">"c7533"</definedName>
    <definedName name="IQ_ECO_METRIC_7534" hidden="1">"c7534"</definedName>
    <definedName name="IQ_ECO_METRIC_7535" hidden="1">"c7535"</definedName>
    <definedName name="IQ_ECO_METRIC_7536" hidden="1">"c7536"</definedName>
    <definedName name="IQ_ECO_METRIC_7537" hidden="1">"c7537"</definedName>
    <definedName name="IQ_ECO_METRIC_7538" hidden="1">"c7538"</definedName>
    <definedName name="IQ_ECO_METRIC_7539" hidden="1">"c7539"</definedName>
    <definedName name="IQ_ECO_METRIC_7540" hidden="1">"c7540"</definedName>
    <definedName name="IQ_ECO_METRIC_7541" hidden="1">"c7541"</definedName>
    <definedName name="IQ_ECO_METRIC_7542" hidden="1">"c7542"</definedName>
    <definedName name="IQ_ECO_METRIC_7543" hidden="1">"c7543"</definedName>
    <definedName name="IQ_ECO_METRIC_7544" hidden="1">"c7544"</definedName>
    <definedName name="IQ_ECO_METRIC_7545" hidden="1">"c7545"</definedName>
    <definedName name="IQ_ECO_METRIC_7546" hidden="1">"c7546"</definedName>
    <definedName name="IQ_ECO_METRIC_7547" hidden="1">"c7547"</definedName>
    <definedName name="IQ_ECO_METRIC_7548" hidden="1">"c7548"</definedName>
    <definedName name="IQ_ECO_METRIC_7549" hidden="1">"c7549"</definedName>
    <definedName name="IQ_ECO_METRIC_7550" hidden="1">"c7550"</definedName>
    <definedName name="IQ_ECO_METRIC_7551" hidden="1">"c7551"</definedName>
    <definedName name="IQ_ECO_METRIC_7552" hidden="1">"c7552"</definedName>
    <definedName name="IQ_ECO_METRIC_7553" hidden="1">"c7553"</definedName>
    <definedName name="IQ_ECO_METRIC_7554" hidden="1">"c7554"</definedName>
    <definedName name="IQ_ECO_METRIC_7555" hidden="1">"c7555"</definedName>
    <definedName name="IQ_ECO_METRIC_7556" hidden="1">"c7556"</definedName>
    <definedName name="IQ_ECO_METRIC_7556_UNUSED" hidden="1">"c7556"</definedName>
    <definedName name="IQ_ECO_METRIC_7556_UNUSED_UNUSED_UNUSED" hidden="1">"c7556"</definedName>
    <definedName name="IQ_ECO_METRIC_7557" hidden="1">"c7557"</definedName>
    <definedName name="IQ_ECO_METRIC_7557_UNUSED" hidden="1">"c7557"</definedName>
    <definedName name="IQ_ECO_METRIC_7557_UNUSED_UNUSED_UNUSED" hidden="1">"c7557"</definedName>
    <definedName name="IQ_ECO_METRIC_7560" hidden="1">"c7560"</definedName>
    <definedName name="IQ_ECO_METRIC_7561" hidden="1">"c7561"</definedName>
    <definedName name="IQ_ECO_METRIC_7562" hidden="1">"c7562"</definedName>
    <definedName name="IQ_ECO_METRIC_7563" hidden="1">"c7563"</definedName>
    <definedName name="IQ_ECO_METRIC_7564" hidden="1">"c7564"</definedName>
    <definedName name="IQ_ECO_METRIC_7565" hidden="1">"c7565"</definedName>
    <definedName name="IQ_ECO_METRIC_7566" hidden="1">"c7566"</definedName>
    <definedName name="IQ_ECO_METRIC_7567" hidden="1">"c7567"</definedName>
    <definedName name="IQ_ECO_METRIC_7568" hidden="1">"c7568"</definedName>
    <definedName name="IQ_ECO_METRIC_7570" hidden="1">"c7570"</definedName>
    <definedName name="IQ_ECO_METRIC_7571" hidden="1">"c7571"</definedName>
    <definedName name="IQ_ECO_METRIC_7572" hidden="1">"c7572"</definedName>
    <definedName name="IQ_ECO_METRIC_7573" hidden="1">"c7573"</definedName>
    <definedName name="IQ_ECO_METRIC_7574" hidden="1">"c7574"</definedName>
    <definedName name="IQ_ECO_METRIC_7575" hidden="1">"c7575"</definedName>
    <definedName name="IQ_ECO_METRIC_7576" hidden="1">"c7576"</definedName>
    <definedName name="IQ_ECO_METRIC_7577" hidden="1">"c7577"</definedName>
    <definedName name="IQ_ECO_METRIC_7578" hidden="1">"c7578"</definedName>
    <definedName name="IQ_ECO_METRIC_7579" hidden="1">"c7579"</definedName>
    <definedName name="IQ_ECO_METRIC_7580" hidden="1">"c7580"</definedName>
    <definedName name="IQ_ECO_METRIC_7581" hidden="1">"c7581"</definedName>
    <definedName name="IQ_ECO_METRIC_7582" hidden="1">"c7582"</definedName>
    <definedName name="IQ_ECO_METRIC_7583" hidden="1">"c7583"</definedName>
    <definedName name="IQ_ECO_METRIC_7584" hidden="1">"c7584"</definedName>
    <definedName name="IQ_ECO_METRIC_7585" hidden="1">"c7585"</definedName>
    <definedName name="IQ_ECO_METRIC_7586" hidden="1">"c7586"</definedName>
    <definedName name="IQ_ECO_METRIC_7587" hidden="1">"c7587"</definedName>
    <definedName name="IQ_ECO_METRIC_7588" hidden="1">"c7588"</definedName>
    <definedName name="IQ_ECO_METRIC_7589" hidden="1">"c7589"</definedName>
    <definedName name="IQ_ECO_METRIC_7590" hidden="1">"c7590"</definedName>
    <definedName name="IQ_ECO_METRIC_7591" hidden="1">"c7591"</definedName>
    <definedName name="IQ_ECO_METRIC_7592" hidden="1">"c7592"</definedName>
    <definedName name="IQ_ECO_METRIC_7593" hidden="1">"c7593"</definedName>
    <definedName name="IQ_ECO_METRIC_7594" hidden="1">"c7594"</definedName>
    <definedName name="IQ_ECO_METRIC_7596" hidden="1">"c7596"</definedName>
    <definedName name="IQ_ECO_METRIC_7597" hidden="1">"c7597"</definedName>
    <definedName name="IQ_ECO_METRIC_7598" hidden="1">"c7598"</definedName>
    <definedName name="IQ_ECO_METRIC_7599" hidden="1">"c7599"</definedName>
    <definedName name="IQ_ECO_METRIC_7600" hidden="1">"c7600"</definedName>
    <definedName name="IQ_ECO_METRIC_7601" hidden="1">"c7601"</definedName>
    <definedName name="IQ_ECO_METRIC_7602" hidden="1">"c7602"</definedName>
    <definedName name="IQ_ECO_METRIC_7603" hidden="1">"c7603"</definedName>
    <definedName name="IQ_ECO_METRIC_7604" hidden="1">"c7604"</definedName>
    <definedName name="IQ_ECO_METRIC_7605" hidden="1">"c7605"</definedName>
    <definedName name="IQ_ECO_METRIC_7606" hidden="1">"c7606"</definedName>
    <definedName name="IQ_ECO_METRIC_7607" hidden="1">"c7607"</definedName>
    <definedName name="IQ_ECO_METRIC_7608" hidden="1">"c7608"</definedName>
    <definedName name="IQ_ECO_METRIC_7609" hidden="1">"c7609"</definedName>
    <definedName name="IQ_ECO_METRIC_7610" hidden="1">"c7610"</definedName>
    <definedName name="IQ_ECO_METRIC_7611" hidden="1">"c7611"</definedName>
    <definedName name="IQ_ECO_METRIC_7612" hidden="1">"c7612"</definedName>
    <definedName name="IQ_ECO_METRIC_7613" hidden="1">"c7613"</definedName>
    <definedName name="IQ_ECO_METRIC_7614" hidden="1">"c7614"</definedName>
    <definedName name="IQ_ECO_METRIC_7615" hidden="1">"c7615"</definedName>
    <definedName name="IQ_ECO_METRIC_7616" hidden="1">"c7616"</definedName>
    <definedName name="IQ_ECO_METRIC_7617" hidden="1">"c7617"</definedName>
    <definedName name="IQ_ECO_METRIC_7618" hidden="1">"c7618"</definedName>
    <definedName name="IQ_ECO_METRIC_7619" hidden="1">"c7619"</definedName>
    <definedName name="IQ_ECO_METRIC_7620" hidden="1">"c7620"</definedName>
    <definedName name="IQ_ECO_METRIC_7622" hidden="1">"c7622"</definedName>
    <definedName name="IQ_ECO_METRIC_7623" hidden="1">"c7623"</definedName>
    <definedName name="IQ_ECO_METRIC_7624" hidden="1">"c7624"</definedName>
    <definedName name="IQ_ECO_METRIC_7625" hidden="1">"c7625"</definedName>
    <definedName name="IQ_ECO_METRIC_7626" hidden="1">"c7626"</definedName>
    <definedName name="IQ_ECO_METRIC_7627" hidden="1">"c7627"</definedName>
    <definedName name="IQ_ECO_METRIC_7628" hidden="1">"c7628"</definedName>
    <definedName name="IQ_ECO_METRIC_7629" hidden="1">"c7629"</definedName>
    <definedName name="IQ_ECO_METRIC_7630" hidden="1">"c7630"</definedName>
    <definedName name="IQ_ECO_METRIC_7631" hidden="1">"c7631"</definedName>
    <definedName name="IQ_ECO_METRIC_7632" hidden="1">"c7632"</definedName>
    <definedName name="IQ_ECO_METRIC_7633" hidden="1">"c7633"</definedName>
    <definedName name="IQ_ECO_METRIC_7634" hidden="1">"c7634"</definedName>
    <definedName name="IQ_ECO_METRIC_7635" hidden="1">"c7635"</definedName>
    <definedName name="IQ_ECO_METRIC_7636" hidden="1">"c7636"</definedName>
    <definedName name="IQ_ECO_METRIC_7637" hidden="1">"c7637"</definedName>
    <definedName name="IQ_ECO_METRIC_7638" hidden="1">"c7638"</definedName>
    <definedName name="IQ_ECO_METRIC_7639" hidden="1">"c7639"</definedName>
    <definedName name="IQ_ECO_METRIC_7640" hidden="1">"c7640"</definedName>
    <definedName name="IQ_ECO_METRIC_7641" hidden="1">"c7641"</definedName>
    <definedName name="IQ_ECO_METRIC_7642" hidden="1">"c7642"</definedName>
    <definedName name="IQ_ECO_METRIC_7643" hidden="1">"c7643"</definedName>
    <definedName name="IQ_ECO_METRIC_7644" hidden="1">"c7644"</definedName>
    <definedName name="IQ_ECO_METRIC_7645" hidden="1">"c7645"</definedName>
    <definedName name="IQ_ECO_METRIC_7646" hidden="1">"c7646"</definedName>
    <definedName name="IQ_ECO_METRIC_7647" hidden="1">"c7647"</definedName>
    <definedName name="IQ_ECO_METRIC_7648" hidden="1">"c7648"</definedName>
    <definedName name="IQ_ECO_METRIC_7648_UNUSED" hidden="1">"c7648"</definedName>
    <definedName name="IQ_ECO_METRIC_7648_UNUSED_UNUSED_UNUSED" hidden="1">"c7648"</definedName>
    <definedName name="IQ_ECO_METRIC_7649" hidden="1">"c7649"</definedName>
    <definedName name="IQ_ECO_METRIC_7650" hidden="1">"c7650"</definedName>
    <definedName name="IQ_ECO_METRIC_7651" hidden="1">"c7651"</definedName>
    <definedName name="IQ_ECO_METRIC_7652" hidden="1">"c7652"</definedName>
    <definedName name="IQ_ECO_METRIC_7653" hidden="1">"c7653"</definedName>
    <definedName name="IQ_ECO_METRIC_7654" hidden="1">"c7654"</definedName>
    <definedName name="IQ_ECO_METRIC_7655" hidden="1">"c7655"</definedName>
    <definedName name="IQ_ECO_METRIC_7656" hidden="1">"c7656"</definedName>
    <definedName name="IQ_ECO_METRIC_7657" hidden="1">"c7657"</definedName>
    <definedName name="IQ_ECO_METRIC_7658" hidden="1">"c7658"</definedName>
    <definedName name="IQ_ECO_METRIC_7660" hidden="1">"c7660"</definedName>
    <definedName name="IQ_ECO_METRIC_7661" hidden="1">"c7661"</definedName>
    <definedName name="IQ_ECO_METRIC_7663" hidden="1">"c7663"</definedName>
    <definedName name="IQ_ECO_METRIC_7664" hidden="1">"c7664"</definedName>
    <definedName name="IQ_ECO_METRIC_7665" hidden="1">"c7665"</definedName>
    <definedName name="IQ_ECO_METRIC_7666" hidden="1">"c7666"</definedName>
    <definedName name="IQ_ECO_METRIC_7667" hidden="1">"c7667"</definedName>
    <definedName name="IQ_ECO_METRIC_7668" hidden="1">"c7668"</definedName>
    <definedName name="IQ_ECO_METRIC_7669" hidden="1">"c7669"</definedName>
    <definedName name="IQ_ECO_METRIC_7670" hidden="1">"c7670"</definedName>
    <definedName name="IQ_ECO_METRIC_7675" hidden="1">"c7675"</definedName>
    <definedName name="IQ_ECO_METRIC_7676" hidden="1">"c7676"</definedName>
    <definedName name="IQ_ECO_METRIC_7677" hidden="1">"c7677"</definedName>
    <definedName name="IQ_ECO_METRIC_7678" hidden="1">"c7678"</definedName>
    <definedName name="IQ_ECO_METRIC_7679" hidden="1">"c7679"</definedName>
    <definedName name="IQ_ECO_METRIC_7680" hidden="1">"c7680"</definedName>
    <definedName name="IQ_ECO_METRIC_7681" hidden="1">"c7681"</definedName>
    <definedName name="IQ_ECO_METRIC_7685" hidden="1">"c7685"</definedName>
    <definedName name="IQ_ECO_METRIC_7687" hidden="1">"c7687"</definedName>
    <definedName name="IQ_ECO_METRIC_7688" hidden="1">"c7688"</definedName>
    <definedName name="IQ_ECO_METRIC_7689" hidden="1">"c7689"</definedName>
    <definedName name="IQ_ECO_METRIC_7690" hidden="1">"c7690"</definedName>
    <definedName name="IQ_ECO_METRIC_7691" hidden="1">"c7691"</definedName>
    <definedName name="IQ_ECO_METRIC_7692" hidden="1">"c7692"</definedName>
    <definedName name="IQ_ECO_METRIC_7693" hidden="1">"c7693"</definedName>
    <definedName name="IQ_ECO_METRIC_7694" hidden="1">"c7694"</definedName>
    <definedName name="IQ_ECO_METRIC_7695" hidden="1">"c7695"</definedName>
    <definedName name="IQ_ECO_METRIC_7696" hidden="1">"c7696"</definedName>
    <definedName name="IQ_ECO_METRIC_7697" hidden="1">"c7697"</definedName>
    <definedName name="IQ_ECO_METRIC_7698" hidden="1">"c7698"</definedName>
    <definedName name="IQ_ECO_METRIC_7699" hidden="1">"c7699"</definedName>
    <definedName name="IQ_ECO_METRIC_7700" hidden="1">"c7700"</definedName>
    <definedName name="IQ_ECO_METRIC_7701" hidden="1">"c7701"</definedName>
    <definedName name="IQ_ECO_METRIC_7702" hidden="1">"c7702"</definedName>
    <definedName name="IQ_ECO_METRIC_7703" hidden="1">"c7703"</definedName>
    <definedName name="IQ_ECO_METRIC_7704" hidden="1">"c7704"</definedName>
    <definedName name="IQ_ECO_METRIC_7705" hidden="1">"c7705"</definedName>
    <definedName name="IQ_ECO_METRIC_7705_UNUSED" hidden="1">"c7705"</definedName>
    <definedName name="IQ_ECO_METRIC_7705_UNUSED_UNUSED_UNUSED" hidden="1">"c7705"</definedName>
    <definedName name="IQ_ECO_METRIC_7706" hidden="1">"c7706"</definedName>
    <definedName name="IQ_ECO_METRIC_7707" hidden="1">"c7707"</definedName>
    <definedName name="IQ_ECO_METRIC_7708" hidden="1">"c7708"</definedName>
    <definedName name="IQ_ECO_METRIC_7709" hidden="1">"c7709"</definedName>
    <definedName name="IQ_ECO_METRIC_7710" hidden="1">"c7710"</definedName>
    <definedName name="IQ_ECO_METRIC_7711" hidden="1">"c7711"</definedName>
    <definedName name="IQ_ECO_METRIC_7712" hidden="1">"c7712"</definedName>
    <definedName name="IQ_ECO_METRIC_7713" hidden="1">"c7713"</definedName>
    <definedName name="IQ_ECO_METRIC_7714" hidden="1">"c7714"</definedName>
    <definedName name="IQ_ECO_METRIC_7715" hidden="1">"c7715"</definedName>
    <definedName name="IQ_ECO_METRIC_7716" hidden="1">"c7716"</definedName>
    <definedName name="IQ_ECO_METRIC_7717" hidden="1">"c7717"</definedName>
    <definedName name="IQ_ECO_METRIC_7718" hidden="1">"c7718"</definedName>
    <definedName name="IQ_ECO_METRIC_7719" hidden="1">"c7719"</definedName>
    <definedName name="IQ_ECO_METRIC_7719_UNUSED" hidden="1">"c7719"</definedName>
    <definedName name="IQ_ECO_METRIC_7719_UNUSED_UNUSED_UNUSED" hidden="1">"c7719"</definedName>
    <definedName name="IQ_ECO_METRIC_7720" hidden="1">"c7720"</definedName>
    <definedName name="IQ_ECO_METRIC_7721" hidden="1">"c7721"</definedName>
    <definedName name="IQ_ECO_METRIC_7722" hidden="1">"c7722"</definedName>
    <definedName name="IQ_ECO_METRIC_7723" hidden="1">"c7723"</definedName>
    <definedName name="IQ_ECO_METRIC_7724" hidden="1">"c7724"</definedName>
    <definedName name="IQ_ECO_METRIC_7725" hidden="1">"c7725"</definedName>
    <definedName name="IQ_ECO_METRIC_7726" hidden="1">"c7726"</definedName>
    <definedName name="IQ_ECO_METRIC_7727" hidden="1">"c7727"</definedName>
    <definedName name="IQ_ECO_METRIC_7728" hidden="1">"c7728"</definedName>
    <definedName name="IQ_ECO_METRIC_7729" hidden="1">"c7729"</definedName>
    <definedName name="IQ_ECO_METRIC_7730" hidden="1">"c7730"</definedName>
    <definedName name="IQ_ECO_METRIC_7731" hidden="1">"c7731"</definedName>
    <definedName name="IQ_ECO_METRIC_7732" hidden="1">"c7732"</definedName>
    <definedName name="IQ_ECO_METRIC_7733" hidden="1">"c7733"</definedName>
    <definedName name="IQ_ECO_METRIC_7734" hidden="1">"c7734"</definedName>
    <definedName name="IQ_ECO_METRIC_7735" hidden="1">"c7735"</definedName>
    <definedName name="IQ_ECO_METRIC_7736" hidden="1">"c7736"</definedName>
    <definedName name="IQ_ECO_METRIC_7737" hidden="1">"c7737"</definedName>
    <definedName name="IQ_ECO_METRIC_7738" hidden="1">"c7738"</definedName>
    <definedName name="IQ_ECO_METRIC_7739" hidden="1">"c7739"</definedName>
    <definedName name="IQ_ECO_METRIC_7740" hidden="1">"c7740"</definedName>
    <definedName name="IQ_ECO_METRIC_7741" hidden="1">"c7741"</definedName>
    <definedName name="IQ_ECO_METRIC_7742" hidden="1">"c7742"</definedName>
    <definedName name="IQ_ECO_METRIC_7743" hidden="1">"c7743"</definedName>
    <definedName name="IQ_ECO_METRIC_7744" hidden="1">"c7744"</definedName>
    <definedName name="IQ_ECO_METRIC_7745" hidden="1">"c7745"</definedName>
    <definedName name="IQ_ECO_METRIC_7746" hidden="1">"c7746"</definedName>
    <definedName name="IQ_ECO_METRIC_7747" hidden="1">"c7747"</definedName>
    <definedName name="IQ_ECO_METRIC_7748" hidden="1">"c7748"</definedName>
    <definedName name="IQ_ECO_METRIC_7749" hidden="1">"c7749"</definedName>
    <definedName name="IQ_ECO_METRIC_7750" hidden="1">"c7750"</definedName>
    <definedName name="IQ_ECO_METRIC_7751" hidden="1">"c7751"</definedName>
    <definedName name="IQ_ECO_METRIC_7752" hidden="1">"c7752"</definedName>
    <definedName name="IQ_ECO_METRIC_7753" hidden="1">"c7753"</definedName>
    <definedName name="IQ_ECO_METRIC_7754" hidden="1">"c7754"</definedName>
    <definedName name="IQ_ECO_METRIC_7755" hidden="1">"c7755"</definedName>
    <definedName name="IQ_ECO_METRIC_7756" hidden="1">"c7756"</definedName>
    <definedName name="IQ_ECO_METRIC_7757" hidden="1">"c7757"</definedName>
    <definedName name="IQ_ECO_METRIC_7758" hidden="1">"c7758"</definedName>
    <definedName name="IQ_ECO_METRIC_7759" hidden="1">"c7759"</definedName>
    <definedName name="IQ_ECO_METRIC_7760" hidden="1">"c7760"</definedName>
    <definedName name="IQ_ECO_METRIC_7761" hidden="1">"c7761"</definedName>
    <definedName name="IQ_ECO_METRIC_7762" hidden="1">"c7762"</definedName>
    <definedName name="IQ_ECO_METRIC_7763" hidden="1">"c7763"</definedName>
    <definedName name="IQ_ECO_METRIC_7764" hidden="1">"c7764"</definedName>
    <definedName name="IQ_ECO_METRIC_7765" hidden="1">"c7765"</definedName>
    <definedName name="IQ_ECO_METRIC_7766" hidden="1">"c7766"</definedName>
    <definedName name="IQ_ECO_METRIC_7767" hidden="1">"c7767"</definedName>
    <definedName name="IQ_ECO_METRIC_7768" hidden="1">"c7768"</definedName>
    <definedName name="IQ_ECO_METRIC_7769" hidden="1">"c7769"</definedName>
    <definedName name="IQ_ECO_METRIC_7770" hidden="1">"c7770"</definedName>
    <definedName name="IQ_ECO_METRIC_7771" hidden="1">"c7771"</definedName>
    <definedName name="IQ_ECO_METRIC_7772" hidden="1">"c7772"</definedName>
    <definedName name="IQ_ECO_METRIC_7773" hidden="1">"c7773"</definedName>
    <definedName name="IQ_ECO_METRIC_7774" hidden="1">"c7774"</definedName>
    <definedName name="IQ_ECO_METRIC_7775" hidden="1">"c7775"</definedName>
    <definedName name="IQ_ECO_METRIC_7776" hidden="1">"c7776"</definedName>
    <definedName name="IQ_ECO_METRIC_7776_UNUSED" hidden="1">"c7776"</definedName>
    <definedName name="IQ_ECO_METRIC_7776_UNUSED_UNUSED_UNUSED" hidden="1">"c7776"</definedName>
    <definedName name="IQ_ECO_METRIC_7777" hidden="1">"c7777"</definedName>
    <definedName name="IQ_ECO_METRIC_7777_UNUSED" hidden="1">"c7777"</definedName>
    <definedName name="IQ_ECO_METRIC_7777_UNUSED_UNUSED_UNUSED" hidden="1">"c7777"</definedName>
    <definedName name="IQ_ECO_METRIC_7779" hidden="1">"c7779"</definedName>
    <definedName name="IQ_ECO_METRIC_7780" hidden="1">"c7780"</definedName>
    <definedName name="IQ_ECO_METRIC_7781" hidden="1">"c7781"</definedName>
    <definedName name="IQ_ECO_METRIC_7782" hidden="1">"c7782"</definedName>
    <definedName name="IQ_ECO_METRIC_7783" hidden="1">"c7783"</definedName>
    <definedName name="IQ_ECO_METRIC_7784" hidden="1">"c7784"</definedName>
    <definedName name="IQ_ECO_METRIC_7785" hidden="1">"c7785"</definedName>
    <definedName name="IQ_ECO_METRIC_7786" hidden="1">"c7786"</definedName>
    <definedName name="IQ_ECO_METRIC_7787" hidden="1">"c7787"</definedName>
    <definedName name="IQ_ECO_METRIC_7788" hidden="1">"c7788"</definedName>
    <definedName name="IQ_ECO_METRIC_7789" hidden="1">"c7789"</definedName>
    <definedName name="IQ_ECO_METRIC_7790" hidden="1">"c7790"</definedName>
    <definedName name="IQ_ECO_METRIC_7791" hidden="1">"c7791"</definedName>
    <definedName name="IQ_ECO_METRIC_7792" hidden="1">"c7792"</definedName>
    <definedName name="IQ_ECO_METRIC_7793" hidden="1">"c7793"</definedName>
    <definedName name="IQ_ECO_METRIC_7794" hidden="1">"c7794"</definedName>
    <definedName name="IQ_ECO_METRIC_7795" hidden="1">"c7795"</definedName>
    <definedName name="IQ_ECO_METRIC_7796" hidden="1">"c7796"</definedName>
    <definedName name="IQ_ECO_METRIC_7797" hidden="1">"c7797"</definedName>
    <definedName name="IQ_ECO_METRIC_7798" hidden="1">"c7798"</definedName>
    <definedName name="IQ_ECO_METRIC_7799" hidden="1">"c7799"</definedName>
    <definedName name="IQ_ECO_METRIC_7800" hidden="1">"c7800"</definedName>
    <definedName name="IQ_ECO_METRIC_7801" hidden="1">"c7801"</definedName>
    <definedName name="IQ_ECO_METRIC_7802" hidden="1">"c7802"</definedName>
    <definedName name="IQ_ECO_METRIC_7803" hidden="1">"c7803"</definedName>
    <definedName name="IQ_ECO_METRIC_7804" hidden="1">"c7804"</definedName>
    <definedName name="IQ_ECO_METRIC_7805" hidden="1">"c7805"</definedName>
    <definedName name="IQ_ECO_METRIC_7806" hidden="1">"c7806"</definedName>
    <definedName name="IQ_ECO_METRIC_7807" hidden="1">"c7807"</definedName>
    <definedName name="IQ_ECO_METRIC_7808" hidden="1">"c7808"</definedName>
    <definedName name="IQ_ECO_METRIC_7809" hidden="1">"c7809"</definedName>
    <definedName name="IQ_ECO_METRIC_7810" hidden="1">"c7810"</definedName>
    <definedName name="IQ_ECO_METRIC_7811" hidden="1">"c7811"</definedName>
    <definedName name="IQ_ECO_METRIC_7812" hidden="1">"c7812"</definedName>
    <definedName name="IQ_ECO_METRIC_7813" hidden="1">"c7813"</definedName>
    <definedName name="IQ_ECO_METRIC_7814" hidden="1">"c7814"</definedName>
    <definedName name="IQ_ECO_METRIC_7815" hidden="1">"c7815"</definedName>
    <definedName name="IQ_ECO_METRIC_7816" hidden="1">"c7816"</definedName>
    <definedName name="IQ_ECO_METRIC_7817" hidden="1">"c7817"</definedName>
    <definedName name="IQ_ECO_METRIC_7818" hidden="1">"c7818"</definedName>
    <definedName name="IQ_ECO_METRIC_7819" hidden="1">"c7819"</definedName>
    <definedName name="IQ_ECO_METRIC_7820" hidden="1">"c7820"</definedName>
    <definedName name="IQ_ECO_METRIC_7821" hidden="1">"c7821"</definedName>
    <definedName name="IQ_ECO_METRIC_7822" hidden="1">"c7822"</definedName>
    <definedName name="IQ_ECO_METRIC_7823" hidden="1">"c7823"</definedName>
    <definedName name="IQ_ECO_METRIC_7824" hidden="1">"c7824"</definedName>
    <definedName name="IQ_ECO_METRIC_7825" hidden="1">"c7825"</definedName>
    <definedName name="IQ_ECO_METRIC_7826" hidden="1">"c7826"</definedName>
    <definedName name="IQ_ECO_METRIC_7827" hidden="1">"c7827"</definedName>
    <definedName name="IQ_ECO_METRIC_7828" hidden="1">"c7828"</definedName>
    <definedName name="IQ_ECO_METRIC_7829" hidden="1">"c7829"</definedName>
    <definedName name="IQ_ECO_METRIC_7830" hidden="1">"c7830"</definedName>
    <definedName name="IQ_ECO_METRIC_7831" hidden="1">"c7831"</definedName>
    <definedName name="IQ_ECO_METRIC_7832" hidden="1">"c7832"</definedName>
    <definedName name="IQ_ECO_METRIC_7833" hidden="1">"c7833"</definedName>
    <definedName name="IQ_ECO_METRIC_7834" hidden="1">"c7834"</definedName>
    <definedName name="IQ_ECO_METRIC_7835" hidden="1">"c7835"</definedName>
    <definedName name="IQ_ECO_METRIC_7836" hidden="1">"c7836"</definedName>
    <definedName name="IQ_ECO_METRIC_7837" hidden="1">"c7837"</definedName>
    <definedName name="IQ_ECO_METRIC_7838" hidden="1">"c7838"</definedName>
    <definedName name="IQ_ECO_METRIC_7839" hidden="1">"c7839"</definedName>
    <definedName name="IQ_ECO_METRIC_7840" hidden="1">"c7840"</definedName>
    <definedName name="IQ_ECO_METRIC_7842" hidden="1">"c7842"</definedName>
    <definedName name="IQ_ECO_METRIC_7843" hidden="1">"c7843"</definedName>
    <definedName name="IQ_ECO_METRIC_7844" hidden="1">"c7844"</definedName>
    <definedName name="IQ_ECO_METRIC_7845" hidden="1">"c7845"</definedName>
    <definedName name="IQ_ECO_METRIC_7846" hidden="1">"c7846"</definedName>
    <definedName name="IQ_ECO_METRIC_7847" hidden="1">"c7847"</definedName>
    <definedName name="IQ_ECO_METRIC_7848" hidden="1">"c7848"</definedName>
    <definedName name="IQ_ECO_METRIC_7849" hidden="1">"c7849"</definedName>
    <definedName name="IQ_ECO_METRIC_7850" hidden="1">"c7850"</definedName>
    <definedName name="IQ_ECO_METRIC_7851" hidden="1">"c7851"</definedName>
    <definedName name="IQ_ECO_METRIC_7852" hidden="1">"c7852"</definedName>
    <definedName name="IQ_ECO_METRIC_7853" hidden="1">"c7853"</definedName>
    <definedName name="IQ_ECO_METRIC_7854" hidden="1">"c7854"</definedName>
    <definedName name="IQ_ECO_METRIC_7855" hidden="1">"c7855"</definedName>
    <definedName name="IQ_ECO_METRIC_7856" hidden="1">"c7856"</definedName>
    <definedName name="IQ_ECO_METRIC_7857" hidden="1">"c7857"</definedName>
    <definedName name="IQ_ECO_METRIC_7858" hidden="1">"c7858"</definedName>
    <definedName name="IQ_ECO_METRIC_7859" hidden="1">"c7859"</definedName>
    <definedName name="IQ_ECO_METRIC_7860" hidden="1">"c7860"</definedName>
    <definedName name="IQ_ECO_METRIC_7861" hidden="1">"c7861"</definedName>
    <definedName name="IQ_ECO_METRIC_7862" hidden="1">"c7862"</definedName>
    <definedName name="IQ_ECO_METRIC_7863" hidden="1">"c7863"</definedName>
    <definedName name="IQ_ECO_METRIC_7864" hidden="1">"c7864"</definedName>
    <definedName name="IQ_ECO_METRIC_7865" hidden="1">"c7865"</definedName>
    <definedName name="IQ_ECO_METRIC_7866" hidden="1">"c7866"</definedName>
    <definedName name="IQ_ECO_METRIC_7867" hidden="1">"c7867"</definedName>
    <definedName name="IQ_ECO_METRIC_7868" hidden="1">"c7868"</definedName>
    <definedName name="IQ_ECO_METRIC_7868_UNUSED" hidden="1">"c7868"</definedName>
    <definedName name="IQ_ECO_METRIC_7868_UNUSED_UNUSED_UNUSED" hidden="1">"c7868"</definedName>
    <definedName name="IQ_ECO_METRIC_7869" hidden="1">"c7869"</definedName>
    <definedName name="IQ_ECO_METRIC_7870" hidden="1">"c7870"</definedName>
    <definedName name="IQ_ECO_METRIC_7871" hidden="1">"c7871"</definedName>
    <definedName name="IQ_ECO_METRIC_7872" hidden="1">"c7872"</definedName>
    <definedName name="IQ_ECO_METRIC_7873" hidden="1">"c7873"</definedName>
    <definedName name="IQ_ECO_METRIC_7874" hidden="1">"c7874"</definedName>
    <definedName name="IQ_ECO_METRIC_7875" hidden="1">"c7875"</definedName>
    <definedName name="IQ_ECO_METRIC_7876" hidden="1">"c7876"</definedName>
    <definedName name="IQ_ECO_METRIC_7877" hidden="1">"c7877"</definedName>
    <definedName name="IQ_ECO_METRIC_7878" hidden="1">"c7878"</definedName>
    <definedName name="IQ_ECO_METRIC_7880" hidden="1">"c7880"</definedName>
    <definedName name="IQ_ECO_METRIC_7881" hidden="1">"c7881"</definedName>
    <definedName name="IQ_ECO_METRIC_7882" hidden="1">"c7882"</definedName>
    <definedName name="IQ_ECO_METRIC_7883" hidden="1">"c7883"</definedName>
    <definedName name="IQ_ECO_METRIC_7884" hidden="1">"c7884"</definedName>
    <definedName name="IQ_ECO_METRIC_7885" hidden="1">"c7885"</definedName>
    <definedName name="IQ_ECO_METRIC_7886" hidden="1">"c7886"</definedName>
    <definedName name="IQ_ECO_METRIC_7887" hidden="1">"c7887"</definedName>
    <definedName name="IQ_ECO_METRIC_7888" hidden="1">"c7888"</definedName>
    <definedName name="IQ_ECO_METRIC_7889" hidden="1">"c7889"</definedName>
    <definedName name="IQ_ECO_METRIC_7890" hidden="1">"c7890"</definedName>
    <definedName name="IQ_ECO_METRIC_7891" hidden="1">"c7891"</definedName>
    <definedName name="IQ_ECO_METRIC_7892" hidden="1">"c7892"</definedName>
    <definedName name="IQ_ECO_METRIC_7893" hidden="1">"c7893"</definedName>
    <definedName name="IQ_ECO_METRIC_7895" hidden="1">"c7895"</definedName>
    <definedName name="IQ_ECO_METRIC_7896" hidden="1">"c7896"</definedName>
    <definedName name="IQ_ECO_METRIC_7897" hidden="1">"c7897"</definedName>
    <definedName name="IQ_ECO_METRIC_7898" hidden="1">"c7898"</definedName>
    <definedName name="IQ_ECO_METRIC_7899" hidden="1">"c7899"</definedName>
    <definedName name="IQ_ECO_METRIC_7900" hidden="1">"c7900"</definedName>
    <definedName name="IQ_ECO_METRIC_7901" hidden="1">"c7901"</definedName>
    <definedName name="IQ_ECO_METRIC_7903" hidden="1">"c7903"</definedName>
    <definedName name="IQ_ECO_METRIC_7904" hidden="1">"c7904"</definedName>
    <definedName name="IQ_ECO_METRIC_7905" hidden="1">"c7905"</definedName>
    <definedName name="IQ_ECO_METRIC_7906" hidden="1">"c7906"</definedName>
    <definedName name="IQ_ECO_METRIC_7907" hidden="1">"c7907"</definedName>
    <definedName name="IQ_ECO_METRIC_7908" hidden="1">"c7908"</definedName>
    <definedName name="IQ_ECO_METRIC_7909" hidden="1">"c7909"</definedName>
    <definedName name="IQ_ECO_METRIC_7910" hidden="1">"c7910"</definedName>
    <definedName name="IQ_ECO_METRIC_7911" hidden="1">"c7911"</definedName>
    <definedName name="IQ_ECO_METRIC_7912" hidden="1">"c7912"</definedName>
    <definedName name="IQ_ECO_METRIC_7913" hidden="1">"c7913"</definedName>
    <definedName name="IQ_ECO_METRIC_7914" hidden="1">"c7914"</definedName>
    <definedName name="IQ_ECO_METRIC_7915" hidden="1">"c7915"</definedName>
    <definedName name="IQ_ECO_METRIC_7916" hidden="1">"c7916"</definedName>
    <definedName name="IQ_ECO_METRIC_7917" hidden="1">"c7917"</definedName>
    <definedName name="IQ_ECO_METRIC_7918" hidden="1">"c7918"</definedName>
    <definedName name="IQ_ECO_METRIC_7919" hidden="1">"c7919"</definedName>
    <definedName name="IQ_ECO_METRIC_7920" hidden="1">"c7920"</definedName>
    <definedName name="IQ_ECO_METRIC_7921" hidden="1">"c7921"</definedName>
    <definedName name="IQ_ECO_METRIC_7922" hidden="1">"c7922"</definedName>
    <definedName name="IQ_ECO_METRIC_7923" hidden="1">"c7923"</definedName>
    <definedName name="IQ_ECO_METRIC_7924" hidden="1">"c7924"</definedName>
    <definedName name="IQ_ECO_METRIC_7925" hidden="1">"c7925"</definedName>
    <definedName name="IQ_ECO_METRIC_7925_UNUSED" hidden="1">"c7925"</definedName>
    <definedName name="IQ_ECO_METRIC_7925_UNUSED_UNUSED_UNUSED" hidden="1">"c7925"</definedName>
    <definedName name="IQ_ECO_METRIC_7926" hidden="1">"c7926"</definedName>
    <definedName name="IQ_ECO_METRIC_7927" hidden="1">"c7927"</definedName>
    <definedName name="IQ_ECO_METRIC_7928" hidden="1">"c7928"</definedName>
    <definedName name="IQ_ECO_METRIC_7929" hidden="1">"c7929"</definedName>
    <definedName name="IQ_ECO_METRIC_7930" hidden="1">"c7930"</definedName>
    <definedName name="IQ_ECO_METRIC_7931" hidden="1">"c7931"</definedName>
    <definedName name="IQ_ECO_METRIC_7932" hidden="1">"c7932"</definedName>
    <definedName name="IQ_ECO_METRIC_7933" hidden="1">"c7933"</definedName>
    <definedName name="IQ_ECO_METRIC_7934" hidden="1">"c7934"</definedName>
    <definedName name="IQ_ECO_METRIC_7935" hidden="1">"c7935"</definedName>
    <definedName name="IQ_ECO_METRIC_7936" hidden="1">"c7936"</definedName>
    <definedName name="IQ_ECO_METRIC_7937" hidden="1">"c7937"</definedName>
    <definedName name="IQ_ECO_METRIC_7938" hidden="1">"c7938"</definedName>
    <definedName name="IQ_ECO_METRIC_7939" hidden="1">"c7939"</definedName>
    <definedName name="IQ_ECO_METRIC_7939_UNUSED" hidden="1">"c7939"</definedName>
    <definedName name="IQ_ECO_METRIC_7939_UNUSED_UNUSED_UNUSED" hidden="1">"c7939"</definedName>
    <definedName name="IQ_ECO_METRIC_7940" hidden="1">"c7940"</definedName>
    <definedName name="IQ_ECO_METRIC_7941" hidden="1">"c7941"</definedName>
    <definedName name="IQ_ECO_METRIC_7942" hidden="1">"c7942"</definedName>
    <definedName name="IQ_ECO_METRIC_7943" hidden="1">"c7943"</definedName>
    <definedName name="IQ_ECO_METRIC_7944" hidden="1">"c7944"</definedName>
    <definedName name="IQ_ECO_METRIC_7945" hidden="1">"c7945"</definedName>
    <definedName name="IQ_ECO_METRIC_7946" hidden="1">"c7946"</definedName>
    <definedName name="IQ_ECO_METRIC_7947" hidden="1">"c7947"</definedName>
    <definedName name="IQ_ECO_METRIC_7948" hidden="1">"c7948"</definedName>
    <definedName name="IQ_ECO_METRIC_7949" hidden="1">"c7949"</definedName>
    <definedName name="IQ_ECO_METRIC_7950" hidden="1">"c7950"</definedName>
    <definedName name="IQ_ECO_METRIC_7951" hidden="1">"c7951"</definedName>
    <definedName name="IQ_ECO_METRIC_7952" hidden="1">"c7952"</definedName>
    <definedName name="IQ_ECO_METRIC_7953" hidden="1">"c7953"</definedName>
    <definedName name="IQ_ECO_METRIC_7954" hidden="1">"c7954"</definedName>
    <definedName name="IQ_ECO_METRIC_7955" hidden="1">"c7955"</definedName>
    <definedName name="IQ_ECO_METRIC_7956" hidden="1">"c7956"</definedName>
    <definedName name="IQ_ECO_METRIC_7957" hidden="1">"c7957"</definedName>
    <definedName name="IQ_ECO_METRIC_7958" hidden="1">"c7958"</definedName>
    <definedName name="IQ_ECO_METRIC_7959" hidden="1">"c7959"</definedName>
    <definedName name="IQ_ECO_METRIC_7960" hidden="1">"c7960"</definedName>
    <definedName name="IQ_ECO_METRIC_7961" hidden="1">"c7961"</definedName>
    <definedName name="IQ_ECO_METRIC_7962" hidden="1">"c7962"</definedName>
    <definedName name="IQ_ECO_METRIC_7963" hidden="1">"c7963"</definedName>
    <definedName name="IQ_ECO_METRIC_7964" hidden="1">"c7964"</definedName>
    <definedName name="IQ_ECO_METRIC_7965" hidden="1">"c7965"</definedName>
    <definedName name="IQ_ECO_METRIC_7966" hidden="1">"c7966"</definedName>
    <definedName name="IQ_ECO_METRIC_7967" hidden="1">"c7967"</definedName>
    <definedName name="IQ_ECO_METRIC_7968" hidden="1">"c7968"</definedName>
    <definedName name="IQ_ECO_METRIC_7969" hidden="1">"c7969"</definedName>
    <definedName name="IQ_ECO_METRIC_7970" hidden="1">"c7970"</definedName>
    <definedName name="IQ_ECO_METRIC_7971" hidden="1">"c7971"</definedName>
    <definedName name="IQ_ECO_METRIC_7972" hidden="1">"c7972"</definedName>
    <definedName name="IQ_ECO_METRIC_7973" hidden="1">"c7973"</definedName>
    <definedName name="IQ_ECO_METRIC_7974" hidden="1">"c7974"</definedName>
    <definedName name="IQ_ECO_METRIC_7975" hidden="1">"c7975"</definedName>
    <definedName name="IQ_ECO_METRIC_7976" hidden="1">"c7976"</definedName>
    <definedName name="IQ_ECO_METRIC_7977" hidden="1">"c7977"</definedName>
    <definedName name="IQ_ECO_METRIC_7978" hidden="1">"c7978"</definedName>
    <definedName name="IQ_ECO_METRIC_7979" hidden="1">"c7979"</definedName>
    <definedName name="IQ_ECO_METRIC_7980" hidden="1">"c7980"</definedName>
    <definedName name="IQ_ECO_METRIC_7981" hidden="1">"c7981"</definedName>
    <definedName name="IQ_ECO_METRIC_7982" hidden="1">"c7982"</definedName>
    <definedName name="IQ_ECO_METRIC_7983" hidden="1">"c7983"</definedName>
    <definedName name="IQ_ECO_METRIC_7984" hidden="1">"c7984"</definedName>
    <definedName name="IQ_ECO_METRIC_7985" hidden="1">"c7985"</definedName>
    <definedName name="IQ_ECO_METRIC_7986" hidden="1">"c7986"</definedName>
    <definedName name="IQ_ECO_METRIC_7987" hidden="1">"c7987"</definedName>
    <definedName name="IQ_ECO_METRIC_7988" hidden="1">"c7988"</definedName>
    <definedName name="IQ_ECO_METRIC_7989" hidden="1">"c7989"</definedName>
    <definedName name="IQ_ECO_METRIC_7990" hidden="1">"c7990"</definedName>
    <definedName name="IQ_ECO_METRIC_7991" hidden="1">"c7991"</definedName>
    <definedName name="IQ_ECO_METRIC_7992" hidden="1">"c7992"</definedName>
    <definedName name="IQ_ECO_METRIC_7993" hidden="1">"c7993"</definedName>
    <definedName name="IQ_ECO_METRIC_7994" hidden="1">"c7994"</definedName>
    <definedName name="IQ_ECO_METRIC_7995" hidden="1">"c7995"</definedName>
    <definedName name="IQ_ECO_METRIC_7996" hidden="1">"c7996"</definedName>
    <definedName name="IQ_ECO_METRIC_7996_UNUSED" hidden="1">"c7996"</definedName>
    <definedName name="IQ_ECO_METRIC_7996_UNUSED_UNUSED_UNUSED" hidden="1">"c7996"</definedName>
    <definedName name="IQ_ECO_METRIC_7997" hidden="1">"c7997"</definedName>
    <definedName name="IQ_ECO_METRIC_7997_UNUSED" hidden="1">"c7997"</definedName>
    <definedName name="IQ_ECO_METRIC_7997_UNUSED_UNUSED_UNUSED" hidden="1">"c7997"</definedName>
    <definedName name="IQ_ECO_METRIC_7999" hidden="1">"c7999"</definedName>
    <definedName name="IQ_ECO_METRIC_8000" hidden="1">"c8000"</definedName>
    <definedName name="IQ_ECO_METRIC_8001" hidden="1">"c8001"</definedName>
    <definedName name="IQ_ECO_METRIC_8002" hidden="1">"c8002"</definedName>
    <definedName name="IQ_ECO_METRIC_8003" hidden="1">"c8003"</definedName>
    <definedName name="IQ_ECO_METRIC_8004" hidden="1">"c8004"</definedName>
    <definedName name="IQ_ECO_METRIC_8005" hidden="1">"c8005"</definedName>
    <definedName name="IQ_ECO_METRIC_8006" hidden="1">"c8006"</definedName>
    <definedName name="IQ_ECO_METRIC_8007" hidden="1">"c8007"</definedName>
    <definedName name="IQ_ECO_METRIC_8008" hidden="1">"c8008"</definedName>
    <definedName name="IQ_ECO_METRIC_8009" hidden="1">"c8009"</definedName>
    <definedName name="IQ_ECO_METRIC_8010" hidden="1">"c8010"</definedName>
    <definedName name="IQ_ECO_METRIC_8011" hidden="1">"c8011"</definedName>
    <definedName name="IQ_ECO_METRIC_8012" hidden="1">"c8012"</definedName>
    <definedName name="IQ_ECO_METRIC_8013" hidden="1">"c8013"</definedName>
    <definedName name="IQ_ECO_METRIC_8014" hidden="1">"c8014"</definedName>
    <definedName name="IQ_ECO_METRIC_8015" hidden="1">"c8015"</definedName>
    <definedName name="IQ_ECO_METRIC_8016" hidden="1">"c8016"</definedName>
    <definedName name="IQ_ECO_METRIC_8017" hidden="1">"c8017"</definedName>
    <definedName name="IQ_ECO_METRIC_8018" hidden="1">"c8018"</definedName>
    <definedName name="IQ_ECO_METRIC_8019" hidden="1">"c8019"</definedName>
    <definedName name="IQ_ECO_METRIC_8020" hidden="1">"c8020"</definedName>
    <definedName name="IQ_ECO_METRIC_8021" hidden="1">"c8021"</definedName>
    <definedName name="IQ_ECO_METRIC_8022" hidden="1">"c8022"</definedName>
    <definedName name="IQ_ECO_METRIC_8023" hidden="1">"c8023"</definedName>
    <definedName name="IQ_ECO_METRIC_8024" hidden="1">"c8024"</definedName>
    <definedName name="IQ_ECO_METRIC_8025" hidden="1">"c8025"</definedName>
    <definedName name="IQ_ECO_METRIC_8026" hidden="1">"c8026"</definedName>
    <definedName name="IQ_ECO_METRIC_8027" hidden="1">"c8027"</definedName>
    <definedName name="IQ_ECO_METRIC_8028" hidden="1">"c8028"</definedName>
    <definedName name="IQ_ECO_METRIC_8029" hidden="1">"c8029"</definedName>
    <definedName name="IQ_ECO_METRIC_8030" hidden="1">"c8030"</definedName>
    <definedName name="IQ_ECO_METRIC_8031" hidden="1">"c8031"</definedName>
    <definedName name="IQ_ECO_METRIC_8032" hidden="1">"c8032"</definedName>
    <definedName name="IQ_ECO_METRIC_8033" hidden="1">"c8033"</definedName>
    <definedName name="IQ_ECO_METRIC_8034" hidden="1">"c8034"</definedName>
    <definedName name="IQ_ECO_METRIC_8035" hidden="1">"c8035"</definedName>
    <definedName name="IQ_ECO_METRIC_8036" hidden="1">"c8036"</definedName>
    <definedName name="IQ_ECO_METRIC_8037" hidden="1">"c8037"</definedName>
    <definedName name="IQ_ECO_METRIC_8038" hidden="1">"c8038"</definedName>
    <definedName name="IQ_ECO_METRIC_8039" hidden="1">"c8039"</definedName>
    <definedName name="IQ_ECO_METRIC_8040" hidden="1">"c8040"</definedName>
    <definedName name="IQ_ECO_METRIC_8041" hidden="1">"c8041"</definedName>
    <definedName name="IQ_ECO_METRIC_8042" hidden="1">"c8042"</definedName>
    <definedName name="IQ_ECO_METRIC_8043" hidden="1">"c8043"</definedName>
    <definedName name="IQ_ECO_METRIC_8044" hidden="1">"c8044"</definedName>
    <definedName name="IQ_ECO_METRIC_8045" hidden="1">"c8045"</definedName>
    <definedName name="IQ_ECO_METRIC_8046" hidden="1">"c8046"</definedName>
    <definedName name="IQ_ECO_METRIC_8047" hidden="1">"c8047"</definedName>
    <definedName name="IQ_ECO_METRIC_8048" hidden="1">"c8048"</definedName>
    <definedName name="IQ_ECO_METRIC_8049" hidden="1">"c8049"</definedName>
    <definedName name="IQ_ECO_METRIC_8050" hidden="1">"c8050"</definedName>
    <definedName name="IQ_ECO_METRIC_8051" hidden="1">"c8051"</definedName>
    <definedName name="IQ_ECO_METRIC_8052" hidden="1">"c8052"</definedName>
    <definedName name="IQ_ECO_METRIC_8053" hidden="1">"c8053"</definedName>
    <definedName name="IQ_ECO_METRIC_8054" hidden="1">"c8054"</definedName>
    <definedName name="IQ_ECO_METRIC_8055" hidden="1">"c8055"</definedName>
    <definedName name="IQ_ECO_METRIC_8056" hidden="1">"c8056"</definedName>
    <definedName name="IQ_ECO_METRIC_8057" hidden="1">"c8057"</definedName>
    <definedName name="IQ_ECO_METRIC_8058" hidden="1">"c8058"</definedName>
    <definedName name="IQ_ECO_METRIC_8059" hidden="1">"c8059"</definedName>
    <definedName name="IQ_ECO_METRIC_8060" hidden="1">"c8060"</definedName>
    <definedName name="IQ_ECO_METRIC_8062" hidden="1">"c8062"</definedName>
    <definedName name="IQ_ECO_METRIC_8063" hidden="1">"c8063"</definedName>
    <definedName name="IQ_ECO_METRIC_8064" hidden="1">"c8064"</definedName>
    <definedName name="IQ_ECO_METRIC_8065" hidden="1">"c8065"</definedName>
    <definedName name="IQ_ECO_METRIC_8066" hidden="1">"c8066"</definedName>
    <definedName name="IQ_ECO_METRIC_8067" hidden="1">"c8067"</definedName>
    <definedName name="IQ_ECO_METRIC_8068" hidden="1">"c8068"</definedName>
    <definedName name="IQ_ECO_METRIC_8069" hidden="1">"c8069"</definedName>
    <definedName name="IQ_ECO_METRIC_8070" hidden="1">"c8070"</definedName>
    <definedName name="IQ_ECO_METRIC_8071" hidden="1">"c8071"</definedName>
    <definedName name="IQ_ECO_METRIC_8072" hidden="1">"c8072"</definedName>
    <definedName name="IQ_ECO_METRIC_8073" hidden="1">"c8073"</definedName>
    <definedName name="IQ_ECO_METRIC_8074" hidden="1">"c8074"</definedName>
    <definedName name="IQ_ECO_METRIC_8075" hidden="1">"c8075"</definedName>
    <definedName name="IQ_ECO_METRIC_8076" hidden="1">"c8076"</definedName>
    <definedName name="IQ_ECO_METRIC_8077" hidden="1">"c8077"</definedName>
    <definedName name="IQ_ECO_METRIC_8078" hidden="1">"c8078"</definedName>
    <definedName name="IQ_ECO_METRIC_8079" hidden="1">"c8079"</definedName>
    <definedName name="IQ_ECO_METRIC_8080" hidden="1">"c8080"</definedName>
    <definedName name="IQ_ECO_METRIC_8081" hidden="1">"c8081"</definedName>
    <definedName name="IQ_ECO_METRIC_8082" hidden="1">"c8082"</definedName>
    <definedName name="IQ_ECO_METRIC_8083" hidden="1">"c8083"</definedName>
    <definedName name="IQ_ECO_METRIC_8084" hidden="1">"c8084"</definedName>
    <definedName name="IQ_ECO_METRIC_8085" hidden="1">"c8085"</definedName>
    <definedName name="IQ_ECO_METRIC_8086" hidden="1">"c8086"</definedName>
    <definedName name="IQ_ECO_METRIC_8087" hidden="1">"c8087"</definedName>
    <definedName name="IQ_ECO_METRIC_8088" hidden="1">"c8088"</definedName>
    <definedName name="IQ_ECO_METRIC_8088_UNUSED" hidden="1">"c8088"</definedName>
    <definedName name="IQ_ECO_METRIC_8088_UNUSED_UNUSED_UNUSED" hidden="1">"c8088"</definedName>
    <definedName name="IQ_ECO_METRIC_8089" hidden="1">"c8089"</definedName>
    <definedName name="IQ_ECO_METRIC_8090" hidden="1">"c8090"</definedName>
    <definedName name="IQ_ECO_METRIC_8091" hidden="1">"c8091"</definedName>
    <definedName name="IQ_ECO_METRIC_8092" hidden="1">"c8092"</definedName>
    <definedName name="IQ_ECO_METRIC_8093" hidden="1">"c8093"</definedName>
    <definedName name="IQ_ECO_METRIC_8094" hidden="1">"c8094"</definedName>
    <definedName name="IQ_ECO_METRIC_8095" hidden="1">"c8095"</definedName>
    <definedName name="IQ_ECO_METRIC_8096" hidden="1">"c8096"</definedName>
    <definedName name="IQ_ECO_METRIC_8097" hidden="1">"c8097"</definedName>
    <definedName name="IQ_ECO_METRIC_8098" hidden="1">"c8098"</definedName>
    <definedName name="IQ_ECO_METRIC_8100" hidden="1">"c8100"</definedName>
    <definedName name="IQ_ECO_METRIC_8101" hidden="1">"c8101"</definedName>
    <definedName name="IQ_ECO_METRIC_8102" hidden="1">"c8102"</definedName>
    <definedName name="IQ_ECO_METRIC_8103" hidden="1">"c8103"</definedName>
    <definedName name="IQ_ECO_METRIC_8104" hidden="1">"c8104"</definedName>
    <definedName name="IQ_ECO_METRIC_8105" hidden="1">"c8105"</definedName>
    <definedName name="IQ_ECO_METRIC_8106" hidden="1">"c8106"</definedName>
    <definedName name="IQ_ECO_METRIC_8107" hidden="1">"c8107"</definedName>
    <definedName name="IQ_ECO_METRIC_8108" hidden="1">"c8108"</definedName>
    <definedName name="IQ_ECO_METRIC_8109" hidden="1">"c8109"</definedName>
    <definedName name="IQ_ECO_METRIC_8110" hidden="1">"c8110"</definedName>
    <definedName name="IQ_ECO_METRIC_8111" hidden="1">"c8111"</definedName>
    <definedName name="IQ_ECO_METRIC_8112" hidden="1">"c8112"</definedName>
    <definedName name="IQ_ECO_METRIC_8113" hidden="1">"c8113"</definedName>
    <definedName name="IQ_ECO_METRIC_8115" hidden="1">"c8115"</definedName>
    <definedName name="IQ_ECO_METRIC_8116" hidden="1">"c8116"</definedName>
    <definedName name="IQ_ECO_METRIC_8117" hidden="1">"c8117"</definedName>
    <definedName name="IQ_ECO_METRIC_8118" hidden="1">"c8118"</definedName>
    <definedName name="IQ_ECO_METRIC_8119" hidden="1">"c8119"</definedName>
    <definedName name="IQ_ECO_METRIC_8120" hidden="1">"c8120"</definedName>
    <definedName name="IQ_ECO_METRIC_8121" hidden="1">"c8121"</definedName>
    <definedName name="IQ_ECO_METRIC_8123" hidden="1">"c8123"</definedName>
    <definedName name="IQ_ECO_METRIC_8124" hidden="1">"c8124"</definedName>
    <definedName name="IQ_ECO_METRIC_8125" hidden="1">"c8125"</definedName>
    <definedName name="IQ_ECO_METRIC_8126" hidden="1">"c8126"</definedName>
    <definedName name="IQ_ECO_METRIC_8127" hidden="1">"c8127"</definedName>
    <definedName name="IQ_ECO_METRIC_8128" hidden="1">"c8128"</definedName>
    <definedName name="IQ_ECO_METRIC_8129" hidden="1">"c8129"</definedName>
    <definedName name="IQ_ECO_METRIC_8130" hidden="1">"c8130"</definedName>
    <definedName name="IQ_ECO_METRIC_8131" hidden="1">"c8131"</definedName>
    <definedName name="IQ_ECO_METRIC_8132" hidden="1">"c8132"</definedName>
    <definedName name="IQ_ECO_METRIC_8133" hidden="1">"c8133"</definedName>
    <definedName name="IQ_ECO_METRIC_8134" hidden="1">"c8134"</definedName>
    <definedName name="IQ_ECO_METRIC_8135" hidden="1">"c8135"</definedName>
    <definedName name="IQ_ECO_METRIC_8136" hidden="1">"c8136"</definedName>
    <definedName name="IQ_ECO_METRIC_8137" hidden="1">"c8137"</definedName>
    <definedName name="IQ_ECO_METRIC_8138" hidden="1">"c8138"</definedName>
    <definedName name="IQ_ECO_METRIC_8139" hidden="1">"c8139"</definedName>
    <definedName name="IQ_ECO_METRIC_8140" hidden="1">"c8140"</definedName>
    <definedName name="IQ_ECO_METRIC_8141" hidden="1">"c8141"</definedName>
    <definedName name="IQ_ECO_METRIC_8142" hidden="1">"c8142"</definedName>
    <definedName name="IQ_ECO_METRIC_8143" hidden="1">"c8143"</definedName>
    <definedName name="IQ_ECO_METRIC_8144" hidden="1">"c8144"</definedName>
    <definedName name="IQ_ECO_METRIC_8145" hidden="1">"c8145"</definedName>
    <definedName name="IQ_ECO_METRIC_8145_UNUSED" hidden="1">"c8145"</definedName>
    <definedName name="IQ_ECO_METRIC_8145_UNUSED_UNUSED_UNUSED" hidden="1">"c8145"</definedName>
    <definedName name="IQ_ECO_METRIC_8146" hidden="1">"c8146"</definedName>
    <definedName name="IQ_ECO_METRIC_8147" hidden="1">"c8147"</definedName>
    <definedName name="IQ_ECO_METRIC_8148" hidden="1">"c8148"</definedName>
    <definedName name="IQ_ECO_METRIC_8149" hidden="1">"c8149"</definedName>
    <definedName name="IQ_ECO_METRIC_8150" hidden="1">"c8150"</definedName>
    <definedName name="IQ_ECO_METRIC_8152" hidden="1">"c8152"</definedName>
    <definedName name="IQ_ECO_METRIC_8153" hidden="1">"c8153"</definedName>
    <definedName name="IQ_ECO_METRIC_8154" hidden="1">"c8154"</definedName>
    <definedName name="IQ_ECO_METRIC_8155" hidden="1">"c8155"</definedName>
    <definedName name="IQ_ECO_METRIC_8156" hidden="1">"c8156"</definedName>
    <definedName name="IQ_ECO_METRIC_8157" hidden="1">"c8157"</definedName>
    <definedName name="IQ_ECO_METRIC_8158" hidden="1">"c8158"</definedName>
    <definedName name="IQ_ECO_METRIC_8159" hidden="1">"c8159"</definedName>
    <definedName name="IQ_ECO_METRIC_8159_UNUSED" hidden="1">"c8159"</definedName>
    <definedName name="IQ_ECO_METRIC_8159_UNUSED_UNUSED_UNUSED" hidden="1">"c8159"</definedName>
    <definedName name="IQ_ECO_METRIC_8160" hidden="1">"c8160"</definedName>
    <definedName name="IQ_ECO_METRIC_8161" hidden="1">"c8161"</definedName>
    <definedName name="IQ_ECO_METRIC_8162" hidden="1">"c8162"</definedName>
    <definedName name="IQ_ECO_METRIC_8163" hidden="1">"c8163"</definedName>
    <definedName name="IQ_ECO_METRIC_8164" hidden="1">"c8164"</definedName>
    <definedName name="IQ_ECO_METRIC_8165" hidden="1">"c8165"</definedName>
    <definedName name="IQ_ECO_METRIC_8166" hidden="1">"c8166"</definedName>
    <definedName name="IQ_ECO_METRIC_8167" hidden="1">"c8167"</definedName>
    <definedName name="IQ_ECO_METRIC_8168" hidden="1">"c8168"</definedName>
    <definedName name="IQ_ECO_METRIC_8169" hidden="1">"c8169"</definedName>
    <definedName name="IQ_ECO_METRIC_8170" hidden="1">"c8170"</definedName>
    <definedName name="IQ_ECO_METRIC_8171" hidden="1">"c8171"</definedName>
    <definedName name="IQ_ECO_METRIC_8172" hidden="1">"c8172"</definedName>
    <definedName name="IQ_ECO_METRIC_8173" hidden="1">"c8173"</definedName>
    <definedName name="IQ_ECO_METRIC_8174" hidden="1">"c8174"</definedName>
    <definedName name="IQ_ECO_METRIC_8175" hidden="1">"c8175"</definedName>
    <definedName name="IQ_ECO_METRIC_8176" hidden="1">"c8176"</definedName>
    <definedName name="IQ_ECO_METRIC_8177" hidden="1">"c8177"</definedName>
    <definedName name="IQ_ECO_METRIC_8178" hidden="1">"c8178"</definedName>
    <definedName name="IQ_ECO_METRIC_8179" hidden="1">"c8179"</definedName>
    <definedName name="IQ_ECO_METRIC_8180" hidden="1">"c8180"</definedName>
    <definedName name="IQ_ECO_METRIC_8181" hidden="1">"c8181"</definedName>
    <definedName name="IQ_ECO_METRIC_8182" hidden="1">"c8182"</definedName>
    <definedName name="IQ_ECO_METRIC_8183" hidden="1">"c8183"</definedName>
    <definedName name="IQ_ECO_METRIC_8184" hidden="1">"c8184"</definedName>
    <definedName name="IQ_ECO_METRIC_8185" hidden="1">"c8185"</definedName>
    <definedName name="IQ_ECO_METRIC_8186" hidden="1">"c8186"</definedName>
    <definedName name="IQ_ECO_METRIC_8187" hidden="1">"c8187"</definedName>
    <definedName name="IQ_ECO_METRIC_8188" hidden="1">"c8188"</definedName>
    <definedName name="IQ_ECO_METRIC_8189" hidden="1">"c8189"</definedName>
    <definedName name="IQ_ECO_METRIC_8190" hidden="1">"c8190"</definedName>
    <definedName name="IQ_ECO_METRIC_8191" hidden="1">"c8191"</definedName>
    <definedName name="IQ_ECO_METRIC_8192" hidden="1">"c8192"</definedName>
    <definedName name="IQ_ECO_METRIC_8193" hidden="1">"c8193"</definedName>
    <definedName name="IQ_ECO_METRIC_8194" hidden="1">"c8194"</definedName>
    <definedName name="IQ_ECO_METRIC_8195" hidden="1">"c8195"</definedName>
    <definedName name="IQ_ECO_METRIC_8196" hidden="1">"c8196"</definedName>
    <definedName name="IQ_ECO_METRIC_8197" hidden="1">"c8197"</definedName>
    <definedName name="IQ_ECO_METRIC_8198" hidden="1">"c8198"</definedName>
    <definedName name="IQ_ECO_METRIC_8199" hidden="1">"c8199"</definedName>
    <definedName name="IQ_ECO_METRIC_8200" hidden="1">"c8200"</definedName>
    <definedName name="IQ_ECO_METRIC_8201" hidden="1">"c8201"</definedName>
    <definedName name="IQ_ECO_METRIC_8202" hidden="1">"c8202"</definedName>
    <definedName name="IQ_ECO_METRIC_8203" hidden="1">"c8203"</definedName>
    <definedName name="IQ_ECO_METRIC_8204" hidden="1">"c8204"</definedName>
    <definedName name="IQ_ECO_METRIC_8205" hidden="1">"c8205"</definedName>
    <definedName name="IQ_ECO_METRIC_8206" hidden="1">"c8206"</definedName>
    <definedName name="IQ_ECO_METRIC_8207" hidden="1">"c8207"</definedName>
    <definedName name="IQ_ECO_METRIC_8208" hidden="1">"c8208"</definedName>
    <definedName name="IQ_ECO_METRIC_8209" hidden="1">"c8209"</definedName>
    <definedName name="IQ_ECO_METRIC_8210" hidden="1">"c8210"</definedName>
    <definedName name="IQ_ECO_METRIC_8211" hidden="1">"c8211"</definedName>
    <definedName name="IQ_ECO_METRIC_8212" hidden="1">"c8212"</definedName>
    <definedName name="IQ_ECO_METRIC_8213" hidden="1">"c8213"</definedName>
    <definedName name="IQ_ECO_METRIC_8214" hidden="1">"c8214"</definedName>
    <definedName name="IQ_ECO_METRIC_8215" hidden="1">"c8215"</definedName>
    <definedName name="IQ_ECO_METRIC_8216" hidden="1">"c8216"</definedName>
    <definedName name="IQ_ECO_METRIC_8216_UNUSED" hidden="1">"c8216"</definedName>
    <definedName name="IQ_ECO_METRIC_8216_UNUSED_UNUSED_UNUSED" hidden="1">"c8216"</definedName>
    <definedName name="IQ_ECO_METRIC_8217" hidden="1">"c8217"</definedName>
    <definedName name="IQ_ECO_METRIC_8217_UNUSED" hidden="1">"c8217"</definedName>
    <definedName name="IQ_ECO_METRIC_8217_UNUSED_UNUSED_UNUSED" hidden="1">"c8217"</definedName>
    <definedName name="IQ_ECO_METRIC_8219" hidden="1">"c8219"</definedName>
    <definedName name="IQ_ECO_METRIC_8221" hidden="1">"c8221"</definedName>
    <definedName name="IQ_ECO_METRIC_8222" hidden="1">"c8222"</definedName>
    <definedName name="IQ_ECO_METRIC_8223" hidden="1">"c8223"</definedName>
    <definedName name="IQ_ECO_METRIC_8224" hidden="1">"c8224"</definedName>
    <definedName name="IQ_ECO_METRIC_8225" hidden="1">"c8225"</definedName>
    <definedName name="IQ_ECO_METRIC_8226" hidden="1">"c8226"</definedName>
    <definedName name="IQ_ECO_METRIC_8227" hidden="1">"c8227"</definedName>
    <definedName name="IQ_ECO_METRIC_8228" hidden="1">"c8228"</definedName>
    <definedName name="IQ_ECO_METRIC_8229" hidden="1">"c8229"</definedName>
    <definedName name="IQ_ECO_METRIC_8230" hidden="1">"c8230"</definedName>
    <definedName name="IQ_ECO_METRIC_8231" hidden="1">"c8231"</definedName>
    <definedName name="IQ_ECO_METRIC_8232" hidden="1">"c8232"</definedName>
    <definedName name="IQ_ECO_METRIC_8233" hidden="1">"c8233"</definedName>
    <definedName name="IQ_ECO_METRIC_8234" hidden="1">"c8234"</definedName>
    <definedName name="IQ_ECO_METRIC_8235" hidden="1">"c8235"</definedName>
    <definedName name="IQ_ECO_METRIC_8236" hidden="1">"c8236"</definedName>
    <definedName name="IQ_ECO_METRIC_8237" hidden="1">"c8237"</definedName>
    <definedName name="IQ_ECO_METRIC_8238" hidden="1">"c8238"</definedName>
    <definedName name="IQ_ECO_METRIC_8239" hidden="1">"c8239"</definedName>
    <definedName name="IQ_ECO_METRIC_8240" hidden="1">"c8240"</definedName>
    <definedName name="IQ_ECO_METRIC_8241" hidden="1">"c8241"</definedName>
    <definedName name="IQ_ECO_METRIC_8242" hidden="1">"c8242"</definedName>
    <definedName name="IQ_ECO_METRIC_8243" hidden="1">"c8243"</definedName>
    <definedName name="IQ_ECO_METRIC_8244" hidden="1">"c8244"</definedName>
    <definedName name="IQ_ECO_METRIC_8245" hidden="1">"c8245"</definedName>
    <definedName name="IQ_ECO_METRIC_8246" hidden="1">"c8246"</definedName>
    <definedName name="IQ_ECO_METRIC_8247" hidden="1">"c8247"</definedName>
    <definedName name="IQ_ECO_METRIC_8248" hidden="1">"c8248"</definedName>
    <definedName name="IQ_ECO_METRIC_8249" hidden="1">"c8249"</definedName>
    <definedName name="IQ_ECO_METRIC_8250" hidden="1">"c8250"</definedName>
    <definedName name="IQ_ECO_METRIC_8251" hidden="1">"c8251"</definedName>
    <definedName name="IQ_ECO_METRIC_8252" hidden="1">"c8252"</definedName>
    <definedName name="IQ_ECO_METRIC_8253" hidden="1">"c8253"</definedName>
    <definedName name="IQ_ECO_METRIC_8254" hidden="1">"c8254"</definedName>
    <definedName name="IQ_ECO_METRIC_8255" hidden="1">"c8255"</definedName>
    <definedName name="IQ_ECO_METRIC_8256" hidden="1">"c8256"</definedName>
    <definedName name="IQ_ECO_METRIC_8257" hidden="1">"c8257"</definedName>
    <definedName name="IQ_ECO_METRIC_8258" hidden="1">"c8258"</definedName>
    <definedName name="IQ_ECO_METRIC_8259" hidden="1">"c8259"</definedName>
    <definedName name="IQ_ECO_METRIC_8260" hidden="1">"c8260"</definedName>
    <definedName name="IQ_ECO_METRIC_8261" hidden="1">"c8261"</definedName>
    <definedName name="IQ_ECO_METRIC_8262" hidden="1">"c8262"</definedName>
    <definedName name="IQ_ECO_METRIC_8263" hidden="1">"c8263"</definedName>
    <definedName name="IQ_ECO_METRIC_8264" hidden="1">"c8264"</definedName>
    <definedName name="IQ_ECO_METRIC_8265" hidden="1">"c8265"</definedName>
    <definedName name="IQ_ECO_METRIC_8266" hidden="1">"c8266"</definedName>
    <definedName name="IQ_ECO_METRIC_8267" hidden="1">"c8267"</definedName>
    <definedName name="IQ_ECO_METRIC_8268" hidden="1">"c8268"</definedName>
    <definedName name="IQ_ECO_METRIC_8269" hidden="1">"c8269"</definedName>
    <definedName name="IQ_ECO_METRIC_8270" hidden="1">"c8270"</definedName>
    <definedName name="IQ_ECO_METRIC_8271" hidden="1">"c8271"</definedName>
    <definedName name="IQ_ECO_METRIC_8272" hidden="1">"c8272"</definedName>
    <definedName name="IQ_ECO_METRIC_8273" hidden="1">"c8273"</definedName>
    <definedName name="IQ_ECO_METRIC_8274" hidden="1">"c8274"</definedName>
    <definedName name="IQ_ECO_METRIC_8275" hidden="1">"c8275"</definedName>
    <definedName name="IQ_ECO_METRIC_8276" hidden="1">"c8276"</definedName>
    <definedName name="IQ_ECO_METRIC_8277" hidden="1">"c8277"</definedName>
    <definedName name="IQ_ECO_METRIC_8278" hidden="1">"c8278"</definedName>
    <definedName name="IQ_ECO_METRIC_8279" hidden="1">"c8279"</definedName>
    <definedName name="IQ_ECO_METRIC_8280" hidden="1">"c8280"</definedName>
    <definedName name="IQ_ECO_METRIC_8282" hidden="1">"c8282"</definedName>
    <definedName name="IQ_ECO_METRIC_8283" hidden="1">"c8283"</definedName>
    <definedName name="IQ_ECO_METRIC_8284" hidden="1">"c8284"</definedName>
    <definedName name="IQ_ECO_METRIC_8285" hidden="1">"c8285"</definedName>
    <definedName name="IQ_ECO_METRIC_8286" hidden="1">"c8286"</definedName>
    <definedName name="IQ_ECO_METRIC_8287" hidden="1">"c8287"</definedName>
    <definedName name="IQ_ECO_METRIC_8288" hidden="1">"c8288"</definedName>
    <definedName name="IQ_ECO_METRIC_8289" hidden="1">"c8289"</definedName>
    <definedName name="IQ_ECO_METRIC_8290" hidden="1">"c8290"</definedName>
    <definedName name="IQ_ECO_METRIC_8291" hidden="1">"c8291"</definedName>
    <definedName name="IQ_ECO_METRIC_8292" hidden="1">"c8292"</definedName>
    <definedName name="IQ_ECO_METRIC_8293" hidden="1">"c8293"</definedName>
    <definedName name="IQ_ECO_METRIC_8294" hidden="1">"c8294"</definedName>
    <definedName name="IQ_ECO_METRIC_8295" hidden="1">"c8295"</definedName>
    <definedName name="IQ_ECO_METRIC_8296" hidden="1">"c8296"</definedName>
    <definedName name="IQ_ECO_METRIC_8297" hidden="1">"c8297"</definedName>
    <definedName name="IQ_ECO_METRIC_8298" hidden="1">"c8298"</definedName>
    <definedName name="IQ_ECO_METRIC_8299" hidden="1">"c8299"</definedName>
    <definedName name="IQ_ECO_METRIC_8300" hidden="1">"c8300"</definedName>
    <definedName name="IQ_ECO_METRIC_8301" hidden="1">"c8301"</definedName>
    <definedName name="IQ_ECO_METRIC_8302" hidden="1">"c8302"</definedName>
    <definedName name="IQ_ECO_METRIC_8303" hidden="1">"c8303"</definedName>
    <definedName name="IQ_ECO_METRIC_8304" hidden="1">"c8304"</definedName>
    <definedName name="IQ_ECO_METRIC_8305" hidden="1">"c8305"</definedName>
    <definedName name="IQ_ECO_METRIC_8306" hidden="1">"c8306"</definedName>
    <definedName name="IQ_ECO_METRIC_8307" hidden="1">"c8307"</definedName>
    <definedName name="IQ_ECO_METRIC_8308" hidden="1">"c8308"</definedName>
    <definedName name="IQ_ECO_METRIC_8308_UNUSED" hidden="1">"c8308"</definedName>
    <definedName name="IQ_ECO_METRIC_8308_UNUSED_UNUSED_UNUSED" hidden="1">"c8308"</definedName>
    <definedName name="IQ_ECO_METRIC_8309" hidden="1">"c8309"</definedName>
    <definedName name="IQ_ECO_METRIC_8310" hidden="1">"c8310"</definedName>
    <definedName name="IQ_ECO_METRIC_8311" hidden="1">"c8311"</definedName>
    <definedName name="IQ_ECO_METRIC_8312" hidden="1">"c8312"</definedName>
    <definedName name="IQ_ECO_METRIC_8313" hidden="1">"c8313"</definedName>
    <definedName name="IQ_ECO_METRIC_8314" hidden="1">"c8314"</definedName>
    <definedName name="IQ_ECO_METRIC_8315" hidden="1">"c8315"</definedName>
    <definedName name="IQ_ECO_METRIC_8316" hidden="1">"c8316"</definedName>
    <definedName name="IQ_ECO_METRIC_8317" hidden="1">"c8317"</definedName>
    <definedName name="IQ_ECO_METRIC_8318" hidden="1">"c8318"</definedName>
    <definedName name="IQ_ECO_METRIC_8320" hidden="1">"c8320"</definedName>
    <definedName name="IQ_ECO_METRIC_8321" hidden="1">"c8321"</definedName>
    <definedName name="IQ_ECO_METRIC_8322" hidden="1">"c8322"</definedName>
    <definedName name="IQ_ECO_METRIC_8323" hidden="1">"c8323"</definedName>
    <definedName name="IQ_ECO_METRIC_8324" hidden="1">"c8324"</definedName>
    <definedName name="IQ_ECO_METRIC_8325" hidden="1">"c8325"</definedName>
    <definedName name="IQ_ECO_METRIC_8326" hidden="1">"c8326"</definedName>
    <definedName name="IQ_ECO_METRIC_8327" hidden="1">"c8327"</definedName>
    <definedName name="IQ_ECO_METRIC_8328" hidden="1">"c8328"</definedName>
    <definedName name="IQ_ECO_METRIC_8329" hidden="1">"c8329"</definedName>
    <definedName name="IQ_ECO_METRIC_8330" hidden="1">"c8330"</definedName>
    <definedName name="IQ_ECO_METRIC_8331" hidden="1">"c8331"</definedName>
    <definedName name="IQ_ECO_METRIC_8332" hidden="1">"c8332"</definedName>
    <definedName name="IQ_ECO_METRIC_8333" hidden="1">"c8333"</definedName>
    <definedName name="IQ_ECO_METRIC_8335" hidden="1">"c8335"</definedName>
    <definedName name="IQ_ECO_METRIC_8336" hidden="1">"c8336"</definedName>
    <definedName name="IQ_ECO_METRIC_8337" hidden="1">"c8337"</definedName>
    <definedName name="IQ_ECO_METRIC_8338" hidden="1">"c8338"</definedName>
    <definedName name="IQ_ECO_METRIC_8339" hidden="1">"c8339"</definedName>
    <definedName name="IQ_ECO_METRIC_8340" hidden="1">"c8340"</definedName>
    <definedName name="IQ_ECO_METRIC_8341" hidden="1">"c8341"</definedName>
    <definedName name="IQ_ECO_METRIC_8343" hidden="1">"c8343"</definedName>
    <definedName name="IQ_ECO_METRIC_8344" hidden="1">"c8344"</definedName>
    <definedName name="IQ_ECO_METRIC_8345" hidden="1">"c8345"</definedName>
    <definedName name="IQ_ECO_METRIC_8346" hidden="1">"c8346"</definedName>
    <definedName name="IQ_ECO_METRIC_8347" hidden="1">"c8347"</definedName>
    <definedName name="IQ_ECO_METRIC_8348" hidden="1">"c8348"</definedName>
    <definedName name="IQ_ECO_METRIC_8349" hidden="1">"c8349"</definedName>
    <definedName name="IQ_ECO_METRIC_8350" hidden="1">"c8350"</definedName>
    <definedName name="IQ_ECO_METRIC_8352" hidden="1">"c8352"</definedName>
    <definedName name="IQ_ECO_METRIC_8353" hidden="1">"c8353"</definedName>
    <definedName name="IQ_ECO_METRIC_8354" hidden="1">"c8354"</definedName>
    <definedName name="IQ_ECO_METRIC_8355" hidden="1">"c8355"</definedName>
    <definedName name="IQ_ECO_METRIC_8356" hidden="1">"c8356"</definedName>
    <definedName name="IQ_ECO_METRIC_8357" hidden="1">"c8357"</definedName>
    <definedName name="IQ_ECO_METRIC_8358" hidden="1">"c8358"</definedName>
    <definedName name="IQ_ECO_METRIC_8359" hidden="1">"c8359"</definedName>
    <definedName name="IQ_ECO_METRIC_8360" hidden="1">"c8360"</definedName>
    <definedName name="IQ_ECO_METRIC_8361" hidden="1">"c8361"</definedName>
    <definedName name="IQ_ECO_METRIC_8362" hidden="1">"c8362"</definedName>
    <definedName name="IQ_ECO_METRIC_8363" hidden="1">"c8363"</definedName>
    <definedName name="IQ_ECO_METRIC_8366" hidden="1">"c8366"</definedName>
    <definedName name="IQ_ECO_METRIC_8367" hidden="1">"c8367"</definedName>
    <definedName name="IQ_ECO_METRIC_8368" hidden="1">"c8368"</definedName>
    <definedName name="IQ_ECO_METRIC_8369" hidden="1">"c8369"</definedName>
    <definedName name="IQ_ECO_METRIC_8370" hidden="1">"c8370"</definedName>
    <definedName name="IQ_ECO_METRIC_8371" hidden="1">"c8371"</definedName>
    <definedName name="IQ_ECO_METRIC_8372" hidden="1">"c8372"</definedName>
    <definedName name="IQ_ECO_METRIC_8373" hidden="1">"c8373"</definedName>
    <definedName name="IQ_ECO_METRIC_8374" hidden="1">"c8374"</definedName>
    <definedName name="IQ_ECO_METRIC_8375" hidden="1">"c8375"</definedName>
    <definedName name="IQ_ECO_METRIC_8376" hidden="1">"c8376"</definedName>
    <definedName name="IQ_ECO_METRIC_8377" hidden="1">"c8377"</definedName>
    <definedName name="IQ_ECO_METRIC_8378" hidden="1">"c8378"</definedName>
    <definedName name="IQ_ECO_METRIC_8380" hidden="1">"c8380"</definedName>
    <definedName name="IQ_ECO_METRIC_8381" hidden="1">"c8381"</definedName>
    <definedName name="IQ_ECO_METRIC_8382" hidden="1">"c8382"</definedName>
    <definedName name="IQ_ECO_METRIC_8383" hidden="1">"c8383"</definedName>
    <definedName name="IQ_ECO_METRIC_8384" hidden="1">"c8384"</definedName>
    <definedName name="IQ_ECO_METRIC_8385" hidden="1">"c8385"</definedName>
    <definedName name="IQ_ECO_METRIC_8387" hidden="1">"c8387"</definedName>
    <definedName name="IQ_ECO_METRIC_8388" hidden="1">"c8388"</definedName>
    <definedName name="IQ_ECO_METRIC_8389" hidden="1">"c8389"</definedName>
    <definedName name="IQ_ECO_METRIC_8390" hidden="1">"c8390"</definedName>
    <definedName name="IQ_ECO_METRIC_8391" hidden="1">"c8391"</definedName>
    <definedName name="IQ_ECO_METRIC_8392" hidden="1">"c8392"</definedName>
    <definedName name="IQ_ECO_METRIC_8393" hidden="1">"c8393"</definedName>
    <definedName name="IQ_ECO_METRIC_8394" hidden="1">"c8394"</definedName>
    <definedName name="IQ_ECO_METRIC_8395" hidden="1">"c8395"</definedName>
    <definedName name="IQ_ECO_METRIC_8396" hidden="1">"c8396"</definedName>
    <definedName name="IQ_ECO_METRIC_8397" hidden="1">"c8397"</definedName>
    <definedName name="IQ_ECO_METRIC_8398" hidden="1">"c8398"</definedName>
    <definedName name="IQ_ECO_METRIC_8399" hidden="1">"c8399"</definedName>
    <definedName name="IQ_ECO_METRIC_8400" hidden="1">"c8400"</definedName>
    <definedName name="IQ_ECO_METRIC_8401" hidden="1">"c8401"</definedName>
    <definedName name="IQ_ECO_METRIC_8402" hidden="1">"c8402"</definedName>
    <definedName name="IQ_ECO_METRIC_8403" hidden="1">"c8403"</definedName>
    <definedName name="IQ_ECO_METRIC_8404" hidden="1">"c8404"</definedName>
    <definedName name="IQ_ECO_METRIC_8405" hidden="1">"c8405"</definedName>
    <definedName name="IQ_ECO_METRIC_8406" hidden="1">"c8406"</definedName>
    <definedName name="IQ_ECO_METRIC_8407" hidden="1">"c8407"</definedName>
    <definedName name="IQ_ECO_METRIC_8408" hidden="1">"c8408"</definedName>
    <definedName name="IQ_ECO_METRIC_8409" hidden="1">"c8409"</definedName>
    <definedName name="IQ_ECO_METRIC_8410" hidden="1">"c8410"</definedName>
    <definedName name="IQ_ECO_METRIC_8411" hidden="1">"c8411"</definedName>
    <definedName name="IQ_ECO_METRIC_8412" hidden="1">"c8412"</definedName>
    <definedName name="IQ_ECO_METRIC_8413" hidden="1">"c8413"</definedName>
    <definedName name="IQ_ECO_METRIC_8414" hidden="1">"c8414"</definedName>
    <definedName name="IQ_ECO_METRIC_8415" hidden="1">"c8415"</definedName>
    <definedName name="IQ_ECO_METRIC_8416" hidden="1">"c8416"</definedName>
    <definedName name="IQ_ECO_METRIC_8417" hidden="1">"c8417"</definedName>
    <definedName name="IQ_ECO_METRIC_8418" hidden="1">"c8418"</definedName>
    <definedName name="IQ_ECO_METRIC_8419" hidden="1">"c8419"</definedName>
    <definedName name="IQ_ECO_METRIC_8420" hidden="1">"c8420"</definedName>
    <definedName name="IQ_ECO_METRIC_8421" hidden="1">"c8421"</definedName>
    <definedName name="IQ_ECO_METRIC_8422" hidden="1">"c8422"</definedName>
    <definedName name="IQ_ECO_METRIC_8423" hidden="1">"c8423"</definedName>
    <definedName name="IQ_ECO_METRIC_8424" hidden="1">"c8424"</definedName>
    <definedName name="IQ_ECO_METRIC_8425" hidden="1">"c8425"</definedName>
    <definedName name="IQ_ECO_METRIC_8426" hidden="1">"c8426"</definedName>
    <definedName name="IQ_ECO_METRIC_8427" hidden="1">"c8427"</definedName>
    <definedName name="IQ_ECO_METRIC_8428" hidden="1">"c8428"</definedName>
    <definedName name="IQ_ECO_METRIC_8429" hidden="1">"c8429"</definedName>
    <definedName name="IQ_ECO_METRIC_8430" hidden="1">"c8430"</definedName>
    <definedName name="IQ_ECO_METRIC_8431" hidden="1">"c8431"</definedName>
    <definedName name="IQ_ECO_METRIC_8432" hidden="1">"c8432"</definedName>
    <definedName name="IQ_ECO_METRIC_8433" hidden="1">"c8433"</definedName>
    <definedName name="IQ_ECO_METRIC_8434" hidden="1">"c8434"</definedName>
    <definedName name="IQ_ECO_METRIC_8435" hidden="1">"c8435"</definedName>
    <definedName name="IQ_ECO_METRIC_8436" hidden="1">"c8436"</definedName>
    <definedName name="IQ_ECO_METRIC_8436_UNUSED" hidden="1">"c8436"</definedName>
    <definedName name="IQ_ECO_METRIC_8436_UNUSED_UNUSED_UNUSED" hidden="1">"c8436"</definedName>
    <definedName name="IQ_ECO_METRIC_8437" hidden="1">"c8437"</definedName>
    <definedName name="IQ_ECO_METRIC_8437_UNUSED" hidden="1">"c8437"</definedName>
    <definedName name="IQ_ECO_METRIC_8437_UNUSED_UNUSED_UNUSED" hidden="1">"c8437"</definedName>
    <definedName name="IQ_ECO_METRIC_8440" hidden="1">"c8440"</definedName>
    <definedName name="IQ_ECO_METRIC_8441" hidden="1">"c8441"</definedName>
    <definedName name="IQ_ECO_METRIC_8442" hidden="1">"c8442"</definedName>
    <definedName name="IQ_ECO_METRIC_8443" hidden="1">"c8443"</definedName>
    <definedName name="IQ_ECO_METRIC_8444" hidden="1">"c8444"</definedName>
    <definedName name="IQ_ECO_METRIC_8445" hidden="1">"c8445"</definedName>
    <definedName name="IQ_ECO_METRIC_8446" hidden="1">"c8446"</definedName>
    <definedName name="IQ_ECO_METRIC_8447" hidden="1">"c8447"</definedName>
    <definedName name="IQ_ECO_METRIC_8448" hidden="1">"c8448"</definedName>
    <definedName name="IQ_ECO_METRIC_8450" hidden="1">"c8450"</definedName>
    <definedName name="IQ_ECO_METRIC_8451" hidden="1">"c8451"</definedName>
    <definedName name="IQ_ECO_METRIC_8452" hidden="1">"c8452"</definedName>
    <definedName name="IQ_ECO_METRIC_8453" hidden="1">"c8453"</definedName>
    <definedName name="IQ_ECO_METRIC_8454" hidden="1">"c8454"</definedName>
    <definedName name="IQ_ECO_METRIC_8455" hidden="1">"c8455"</definedName>
    <definedName name="IQ_ECO_METRIC_8456" hidden="1">"c8456"</definedName>
    <definedName name="IQ_ECO_METRIC_8457" hidden="1">"c8457"</definedName>
    <definedName name="IQ_ECO_METRIC_8458" hidden="1">"c8458"</definedName>
    <definedName name="IQ_ECO_METRIC_8459" hidden="1">"c8459"</definedName>
    <definedName name="IQ_ECO_METRIC_8460" hidden="1">"c8460"</definedName>
    <definedName name="IQ_ECO_METRIC_8461" hidden="1">"c8461"</definedName>
    <definedName name="IQ_ECO_METRIC_8462" hidden="1">"c8462"</definedName>
    <definedName name="IQ_ECO_METRIC_8463" hidden="1">"c8463"</definedName>
    <definedName name="IQ_ECO_METRIC_8464" hidden="1">"c8464"</definedName>
    <definedName name="IQ_ECO_METRIC_8465" hidden="1">"c8465"</definedName>
    <definedName name="IQ_ECO_METRIC_8466" hidden="1">"c8466"</definedName>
    <definedName name="IQ_ECO_METRIC_8467" hidden="1">"c8467"</definedName>
    <definedName name="IQ_ECO_METRIC_8468" hidden="1">"c8468"</definedName>
    <definedName name="IQ_ECO_METRIC_8469" hidden="1">"c8469"</definedName>
    <definedName name="IQ_ECO_METRIC_8470" hidden="1">"c8470"</definedName>
    <definedName name="IQ_ECO_METRIC_8471" hidden="1">"c8471"</definedName>
    <definedName name="IQ_ECO_METRIC_8472" hidden="1">"c8472"</definedName>
    <definedName name="IQ_ECO_METRIC_8473" hidden="1">"c8473"</definedName>
    <definedName name="IQ_ECO_METRIC_8474" hidden="1">"c8474"</definedName>
    <definedName name="IQ_ECO_METRIC_8476" hidden="1">"c8476"</definedName>
    <definedName name="IQ_ECO_METRIC_8477" hidden="1">"c8477"</definedName>
    <definedName name="IQ_ECO_METRIC_8478" hidden="1">"c8478"</definedName>
    <definedName name="IQ_ECO_METRIC_8479" hidden="1">"c8479"</definedName>
    <definedName name="IQ_ECO_METRIC_8480" hidden="1">"c8480"</definedName>
    <definedName name="IQ_ECO_METRIC_8481" hidden="1">"c8481"</definedName>
    <definedName name="IQ_ECO_METRIC_8482" hidden="1">"c8482"</definedName>
    <definedName name="IQ_ECO_METRIC_8483" hidden="1">"c8483"</definedName>
    <definedName name="IQ_ECO_METRIC_8484" hidden="1">"c8484"</definedName>
    <definedName name="IQ_ECO_METRIC_8485" hidden="1">"c8485"</definedName>
    <definedName name="IQ_ECO_METRIC_8486" hidden="1">"c8486"</definedName>
    <definedName name="IQ_ECO_METRIC_8487" hidden="1">"c8487"</definedName>
    <definedName name="IQ_ECO_METRIC_8488" hidden="1">"c8488"</definedName>
    <definedName name="IQ_ECO_METRIC_8489" hidden="1">"c8489"</definedName>
    <definedName name="IQ_ECO_METRIC_8490" hidden="1">"c8490"</definedName>
    <definedName name="IQ_ECO_METRIC_8491" hidden="1">"c8491"</definedName>
    <definedName name="IQ_ECO_METRIC_8492" hidden="1">"c8492"</definedName>
    <definedName name="IQ_ECO_METRIC_8493" hidden="1">"c8493"</definedName>
    <definedName name="IQ_ECO_METRIC_8494" hidden="1">"c8494"</definedName>
    <definedName name="IQ_ECO_METRIC_8495" hidden="1">"c8495"</definedName>
    <definedName name="IQ_ECO_METRIC_8496" hidden="1">"c8496"</definedName>
    <definedName name="IQ_ECO_METRIC_8497" hidden="1">"c8497"</definedName>
    <definedName name="IQ_ECO_METRIC_8498" hidden="1">"c8498"</definedName>
    <definedName name="IQ_ECO_METRIC_8499" hidden="1">"c8499"</definedName>
    <definedName name="IQ_ECO_METRIC_8500" hidden="1">"c8500"</definedName>
    <definedName name="IQ_ECO_METRIC_8502" hidden="1">"c8502"</definedName>
    <definedName name="IQ_ECO_METRIC_8503" hidden="1">"c8503"</definedName>
    <definedName name="IQ_ECO_METRIC_8504" hidden="1">"c8504"</definedName>
    <definedName name="IQ_ECO_METRIC_8505" hidden="1">"c8505"</definedName>
    <definedName name="IQ_ECO_METRIC_8506" hidden="1">"c8506"</definedName>
    <definedName name="IQ_ECO_METRIC_8507" hidden="1">"c8507"</definedName>
    <definedName name="IQ_ECO_METRIC_8508" hidden="1">"c8508"</definedName>
    <definedName name="IQ_ECO_METRIC_8509" hidden="1">"c8509"</definedName>
    <definedName name="IQ_ECO_METRIC_8510" hidden="1">"c8510"</definedName>
    <definedName name="IQ_ECO_METRIC_8511" hidden="1">"c8511"</definedName>
    <definedName name="IQ_ECO_METRIC_8512" hidden="1">"c8512"</definedName>
    <definedName name="IQ_ECO_METRIC_8513" hidden="1">"c8513"</definedName>
    <definedName name="IQ_ECO_METRIC_8514" hidden="1">"c8514"</definedName>
    <definedName name="IQ_ECO_METRIC_8515" hidden="1">"c8515"</definedName>
    <definedName name="IQ_ECO_METRIC_8516" hidden="1">"c8516"</definedName>
    <definedName name="IQ_ECO_METRIC_8517" hidden="1">"c8517"</definedName>
    <definedName name="IQ_ECO_METRIC_8518" hidden="1">"c8518"</definedName>
    <definedName name="IQ_ECO_METRIC_8519" hidden="1">"c8519"</definedName>
    <definedName name="IQ_ECO_METRIC_8520" hidden="1">"c8520"</definedName>
    <definedName name="IQ_ECO_METRIC_8521" hidden="1">"c8521"</definedName>
    <definedName name="IQ_ECO_METRIC_8522" hidden="1">"c8522"</definedName>
    <definedName name="IQ_ECO_METRIC_8523" hidden="1">"c8523"</definedName>
    <definedName name="IQ_ECO_METRIC_8524" hidden="1">"c8524"</definedName>
    <definedName name="IQ_ECO_METRIC_8525" hidden="1">"c8525"</definedName>
    <definedName name="IQ_ECO_METRIC_8526" hidden="1">"c8526"</definedName>
    <definedName name="IQ_ECO_METRIC_8527" hidden="1">"c8527"</definedName>
    <definedName name="IQ_ECO_METRIC_8528" hidden="1">"c8528"</definedName>
    <definedName name="IQ_ECO_METRIC_8528_UNUSED" hidden="1">"c8528"</definedName>
    <definedName name="IQ_ECO_METRIC_8528_UNUSED_UNUSED_UNUSED" hidden="1">"c8528"</definedName>
    <definedName name="IQ_ECO_METRIC_8529" hidden="1">"c8529"</definedName>
    <definedName name="IQ_ECO_METRIC_8530" hidden="1">"c8530"</definedName>
    <definedName name="IQ_ECO_METRIC_8531" hidden="1">"c8531"</definedName>
    <definedName name="IQ_ECO_METRIC_8532" hidden="1">"c8532"</definedName>
    <definedName name="IQ_ECO_METRIC_8533" hidden="1">"c8533"</definedName>
    <definedName name="IQ_ECO_METRIC_8534" hidden="1">"c8534"</definedName>
    <definedName name="IQ_ECO_METRIC_8535" hidden="1">"c8535"</definedName>
    <definedName name="IQ_ECO_METRIC_8536" hidden="1">"c8536"</definedName>
    <definedName name="IQ_ECO_METRIC_8537" hidden="1">"c8537"</definedName>
    <definedName name="IQ_ECO_METRIC_8538" hidden="1">"c8538"</definedName>
    <definedName name="IQ_ECO_METRIC_8540" hidden="1">"c8540"</definedName>
    <definedName name="IQ_ECO_METRIC_8541" hidden="1">"c8541"</definedName>
    <definedName name="IQ_ECO_METRIC_8543" hidden="1">"c8543"</definedName>
    <definedName name="IQ_ECO_METRIC_8544" hidden="1">"c8544"</definedName>
    <definedName name="IQ_ECO_METRIC_8545" hidden="1">"c8545"</definedName>
    <definedName name="IQ_ECO_METRIC_8546" hidden="1">"c8546"</definedName>
    <definedName name="IQ_ECO_METRIC_8547" hidden="1">"c8547"</definedName>
    <definedName name="IQ_ECO_METRIC_8548" hidden="1">"c8548"</definedName>
    <definedName name="IQ_ECO_METRIC_8549" hidden="1">"c8549"</definedName>
    <definedName name="IQ_ECO_METRIC_8550" hidden="1">"c8550"</definedName>
    <definedName name="IQ_ECO_METRIC_8555" hidden="1">"c8555"</definedName>
    <definedName name="IQ_ECO_METRIC_8556" hidden="1">"c8556"</definedName>
    <definedName name="IQ_ECO_METRIC_8557" hidden="1">"c8557"</definedName>
    <definedName name="IQ_ECO_METRIC_8558" hidden="1">"c8558"</definedName>
    <definedName name="IQ_ECO_METRIC_8559" hidden="1">"c8559"</definedName>
    <definedName name="IQ_ECO_METRIC_8560" hidden="1">"c8560"</definedName>
    <definedName name="IQ_ECO_METRIC_8561" hidden="1">"c8561"</definedName>
    <definedName name="IQ_ECO_METRIC_8565" hidden="1">"c8565"</definedName>
    <definedName name="IQ_ECO_METRIC_8567" hidden="1">"c8567"</definedName>
    <definedName name="IQ_ECO_METRIC_8568" hidden="1">"c8568"</definedName>
    <definedName name="IQ_ECO_METRIC_8569" hidden="1">"c8569"</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ITLEMENT_DET_EST" hidden="1">"c12044"</definedName>
    <definedName name="IQ_ENTITLEMENT_DET_EST_CIQ" hidden="1">"c12104"</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P" hidden="1">"c8880"</definedName>
    <definedName name="IQ_EPS_AP_ABS" hidden="1">"c8899"</definedName>
    <definedName name="IQ_EPS_EST" hidden="1">"c399"</definedName>
    <definedName name="IQ_EPS_EST_1" hidden="1">"c189"</definedName>
    <definedName name="IQ_EPS_EST_BOTTOM_UP" hidden="1">"c5489"</definedName>
    <definedName name="IQ_EPS_EST_BOTTOM_UP_CIQ" hidden="1">"c12026"</definedName>
    <definedName name="IQ_EPS_EST_BOTTOM_UP_REUT" hidden="1">"c5497"</definedName>
    <definedName name="IQ_EPS_EST_CIQ" hidden="1">"c4994"</definedName>
    <definedName name="IQ_EPS_EST_REUT" hidden="1">"c5453"</definedName>
    <definedName name="IQ_EPS_EXCL_GUIDANCE" hidden="1">"c4368"</definedName>
    <definedName name="IQ_EPS_EXCL_GUIDANCE_CIQ" hidden="1">"c4893"</definedName>
    <definedName name="IQ_EPS_EXCL_HIGH_GUIDANCE" hidden="1">"c4369"</definedName>
    <definedName name="IQ_EPS_EXCL_HIGH_GUIDANCE_CIQ" hidden="1">"c4894"</definedName>
    <definedName name="IQ_EPS_EXCL_LOW_GUIDANCE" hidden="1">"c4204"</definedName>
    <definedName name="IQ_EPS_EXCL_LOW_GUIDANCE_CIQ" hidden="1">"c4616"</definedName>
    <definedName name="IQ_EPS_GAAP_GUIDANCE" hidden="1">"c4370"</definedName>
    <definedName name="IQ_EPS_GAAP_GUIDANCE_CIQ" hidden="1">"c4895"</definedName>
    <definedName name="IQ_EPS_GAAP_HIGH_GUIDANCE" hidden="1">"c4371"</definedName>
    <definedName name="IQ_EPS_GAAP_HIGH_GUIDANCE_CIQ" hidden="1">"c4896"</definedName>
    <definedName name="IQ_EPS_GAAP_LOW_GUIDANCE" hidden="1">"c4205"</definedName>
    <definedName name="IQ_EPS_GAAP_LOW_GUIDANCE_CIQ" hidden="1">"c4617"</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IQ" hidden="1">"c12118"</definedName>
    <definedName name="IQ_EPS_GW_DET_EST_CURRENCY" hidden="1">"c12463"</definedName>
    <definedName name="IQ_EPS_GW_DET_EST_CURRENCY_CIQ" hidden="1">"c12509"</definedName>
    <definedName name="IQ_EPS_GW_DET_EST_DATE" hidden="1">"c12209"</definedName>
    <definedName name="IQ_EPS_GW_DET_EST_DATE_CIQ" hidden="1">"c12264"</definedName>
    <definedName name="IQ_EPS_GW_DET_EST_INCL" hidden="1">"c12346"</definedName>
    <definedName name="IQ_EPS_GW_DET_EST_INCL_CIQ" hidden="1">"c12392"</definedName>
    <definedName name="IQ_EPS_GW_DET_EST_ORIGIN" hidden="1">"c12582"</definedName>
    <definedName name="IQ_EPS_GW_DET_EST_ORIGIN_CIQ" hidden="1">"c12633"</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GUIDANCE" hidden="1">"c4372"</definedName>
    <definedName name="IQ_EPS_GW_GUIDANCE_CIQ" hidden="1">"c4897"</definedName>
    <definedName name="IQ_EPS_GW_HIGH_EST" hidden="1">"c1739"</definedName>
    <definedName name="IQ_EPS_GW_HIGH_EST_CIQ" hidden="1">"c4725"</definedName>
    <definedName name="IQ_EPS_GW_HIGH_EST_REUT" hidden="1">"c5391"</definedName>
    <definedName name="IQ_EPS_GW_HIGH_GUIDANCE" hidden="1">"c4373"</definedName>
    <definedName name="IQ_EPS_GW_HIGH_GUIDANCE_CIQ" hidden="1">"c4898"</definedName>
    <definedName name="IQ_EPS_GW_LOW_EST" hidden="1">"c1740"</definedName>
    <definedName name="IQ_EPS_GW_LOW_EST_CIQ" hidden="1">"c4726"</definedName>
    <definedName name="IQ_EPS_GW_LOW_EST_REUT" hidden="1">"c5392"</definedName>
    <definedName name="IQ_EPS_GW_LOW_GUIDANCE" hidden="1">"c4206"</definedName>
    <definedName name="IQ_EPS_GW_LOW_GUIDANCE_CIQ" hidden="1">"c4618"</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DET_EST" hidden="1">"c12058"</definedName>
    <definedName name="IQ_EPS_NORM_DET_EST_CIQ" hidden="1">"c12120"</definedName>
    <definedName name="IQ_EPS_NORM_DET_EST_CURRENCY" hidden="1">"c12465"</definedName>
    <definedName name="IQ_EPS_NORM_DET_EST_CURRENCY_CIQ" hidden="1">"c12511"</definedName>
    <definedName name="IQ_EPS_NORM_DET_EST_DATE" hidden="1">"c12211"</definedName>
    <definedName name="IQ_EPS_NORM_DET_EST_DATE_CIQ" hidden="1">"c12266"</definedName>
    <definedName name="IQ_EPS_NORM_DET_EST_INCL" hidden="1">"c12348"</definedName>
    <definedName name="IQ_EPS_NORM_DET_EST_INCL_CIQ" hidden="1">"c12394"</definedName>
    <definedName name="IQ_EPS_NORM_DET_EST_ORIGIN" hidden="1">"c12583"</definedName>
    <definedName name="IQ_EPS_NORM_DET_EST_ORIGIN_CIQ" hidden="1">"c12635"</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_ACT_OR_EST_REUT" hidden="1">"c5470"</definedName>
    <definedName name="IQ_EPS_REPORTED_DET_EST" hidden="1">"c12057"</definedName>
    <definedName name="IQ_EPS_REPORTED_DET_EST_CIQ" hidden="1">"c12119"</definedName>
    <definedName name="IQ_EPS_REPORTED_DET_EST_CURRENCY" hidden="1">"c12464"</definedName>
    <definedName name="IQ_EPS_REPORTED_DET_EST_CURRENCY_CIQ" hidden="1">"c12510"</definedName>
    <definedName name="IQ_EPS_REPORTED_DET_EST_DATE" hidden="1">"c12210"</definedName>
    <definedName name="IQ_EPS_REPORTED_DET_EST_DATE_CIQ" hidden="1">"c12265"</definedName>
    <definedName name="IQ_EPS_REPORTED_DET_EST_INCL" hidden="1">"c12347"</definedName>
    <definedName name="IQ_EPS_REPORTED_DET_EST_INCL_CIQ" hidden="1">"c12393"</definedName>
    <definedName name="IQ_EPS_REPORTED_DET_EST_ORIGIN" hidden="1">"c12772"</definedName>
    <definedName name="IQ_EPS_REPORTED_DET_EST_ORIGIN_CIQ" hidden="1">"c12634"</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BV" hidden="1">"c5630"</definedName>
    <definedName name="IQ_EST_ACT_BV_CIQ" hidden="1">"c4743"</definedName>
    <definedName name="IQ_EST_ACT_BV_REUT" hidden="1">"c5409"</definedName>
    <definedName name="IQ_EST_ACT_BV_SHARE" hidden="1">"c3549"</definedName>
    <definedName name="IQ_EST_ACT_BV_SHARE_CIQ" hidden="1">"c3806"</definedName>
    <definedName name="IQ_EST_ACT_BV_SHARE_REUT" hidden="1">"c5445"</definedName>
    <definedName name="IQ_EST_ACT_BV_THOM" hidden="1">"c5153"</definedName>
    <definedName name="IQ_EST_ACT_CAPEX" hidden="1">"c3546"</definedName>
    <definedName name="IQ_EST_ACT_CAPEX_CIQ" hidden="1">"c3813"</definedName>
    <definedName name="IQ_EST_ACT_CAPEX_REUT" hidden="1">"c3975"</definedName>
    <definedName name="IQ_EST_ACT_CASH_EPS" hidden="1">"c5637"</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FFO" hidden="1">"c1666"</definedName>
    <definedName name="IQ_EST_ACT_FFO_ADJ" hidden="1">"c4406"</definedName>
    <definedName name="IQ_EST_ACT_FFO_ADJ_CIQ" hidden="1">"c4931"</definedName>
    <definedName name="IQ_EST_ACT_FFO_CIQ" hidden="1">"c3674"</definedName>
    <definedName name="IQ_EST_ACT_FFO_REUT" hidden="1">"c3843"</definedName>
    <definedName name="IQ_EST_ACT_FFO_SHARE" hidden="1">"c4407"</definedName>
    <definedName name="IQ_EST_ACT_FFO_SHARE_CIQ" hidden="1">"c4932"</definedName>
    <definedName name="IQ_EST_ACT_GROSS_MARGIN" hidden="1">"c5553"</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ET_DEBT" hidden="1">"c3545"</definedName>
    <definedName name="IQ_EST_ACT_NET_DEBT_CIQ" hidden="1">"c3820"</definedName>
    <definedName name="IQ_EST_ACT_NET_DEBT_REUT" hidden="1">"c5446"</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GW_THOM" hidden="1">"c5139"</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OPER_INC" hidden="1">"c1694"</definedName>
    <definedName name="IQ_EST_ACT_OPER_INC_CIQ" hidden="1">"c12016"</definedName>
    <definedName name="IQ_EST_ACT_OPER_INC_REUT" hidden="1">"c5346"</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CIQ" hidden="1">"c3666"</definedName>
    <definedName name="IQ_EST_ACT_REV_REUT" hidden="1">"c3835"</definedName>
    <definedName name="IQ_EST_BV_DIFF_CIQ" hidden="1">"c4765"</definedName>
    <definedName name="IQ_EST_BV_DIFF_REUT" hidden="1">"c5433"</definedName>
    <definedName name="IQ_EST_BV_DIFF_THOM" hidden="1">"c5204"</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BV_SURPRISE_PERCENT_CIQ" hidden="1">"c4766"</definedName>
    <definedName name="IQ_EST_BV_SURPRISE_PERCENT_REUT" hidden="1">"c5434"</definedName>
    <definedName name="IQ_EST_BV_SURPRISE_PERCENT_THOM" hidden="1">"c5205"</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2YR" hidden="1">"c3589"</definedName>
    <definedName name="IQ_EST_CAPEX_GROWTH_2YR_CIQ" hidden="1">"c4973"</definedName>
    <definedName name="IQ_EST_CAPEX_GROWTH_2YR_REUT" hidden="1">"c5448"</definedName>
    <definedName name="IQ_EST_CAPEX_GROWTH_Q_1YR" hidden="1">"c3590"</definedName>
    <definedName name="IQ_EST_CAPEX_GROWTH_Q_1YR_CIQ" hidden="1">"c4974"</definedName>
    <definedName name="IQ_EST_CAPEX_GROWTH_Q_1YR_REUT" hidden="1">"c5449"</definedName>
    <definedName name="IQ_EST_CAPEX_SEQ_GROWTH_Q" hidden="1">"c3591"</definedName>
    <definedName name="IQ_EST_CAPEX_SEQ_GROWTH_Q_CIQ" hidden="1">"c4975"</definedName>
    <definedName name="IQ_EST_CAPEX_SEQ_GROWTH_Q_REUT" hidden="1">"c5450"</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GROWTH_1YR" hidden="1">"c1774"</definedName>
    <definedName name="IQ_EST_CFPS_GROWTH_1YR_CIQ" hidden="1">"c3709"</definedName>
    <definedName name="IQ_EST_CFPS_GROWTH_1YR_REUT" hidden="1">"c3878"</definedName>
    <definedName name="IQ_EST_CFPS_GROWTH_2YR" hidden="1">"c1775"</definedName>
    <definedName name="IQ_EST_CFPS_GROWTH_2YR_CIQ" hidden="1">"c3710"</definedName>
    <definedName name="IQ_EST_CFPS_GROWTH_2YR_REUT" hidden="1">"c3879"</definedName>
    <definedName name="IQ_EST_CFPS_GROWTH_Q_1YR" hidden="1">"c1776"</definedName>
    <definedName name="IQ_EST_CFPS_GROWTH_Q_1YR_CIQ" hidden="1">"c3711"</definedName>
    <definedName name="IQ_EST_CFPS_GROWTH_Q_1YR_REUT" hidden="1">"c3880"</definedName>
    <definedName name="IQ_EST_CFPS_SEQ_GROWTH_Q" hidden="1">"c1777"</definedName>
    <definedName name="IQ_EST_CFPS_SEQ_GROWTH_Q_CIQ" hidden="1">"c3712"</definedName>
    <definedName name="IQ_EST_CFPS_SEQ_GROWTH_Q_REUT" hidden="1">"c3881"</definedName>
    <definedName name="IQ_EST_CFPS_SURPRISE_PERCENT" hidden="1">"c1872"</definedName>
    <definedName name="IQ_EST_CFPS_SURPRISE_PERCENT_CIQ" hidden="1">"c3724"</definedName>
    <definedName name="IQ_EST_CFPS_SURPRISE_PERCENT_REUT" hidden="1">"c3893"</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GROWTH_1YR" hidden="1">"c1778"</definedName>
    <definedName name="IQ_EST_DPS_GROWTH_1YR_CIQ" hidden="1">"c3713"</definedName>
    <definedName name="IQ_EST_DPS_GROWTH_1YR_REUT" hidden="1">"c3882"</definedName>
    <definedName name="IQ_EST_DPS_GROWTH_2YR" hidden="1">"c1779"</definedName>
    <definedName name="IQ_EST_DPS_GROWTH_2YR_CIQ" hidden="1">"c3714"</definedName>
    <definedName name="IQ_EST_DPS_GROWTH_2YR_REUT" hidden="1">"c3883"</definedName>
    <definedName name="IQ_EST_DPS_GROWTH_Q_1YR" hidden="1">"c1780"</definedName>
    <definedName name="IQ_EST_DPS_GROWTH_Q_1YR_CIQ" hidden="1">"c3715"</definedName>
    <definedName name="IQ_EST_DPS_GROWTH_Q_1YR_REUT" hidden="1">"c3884"</definedName>
    <definedName name="IQ_EST_DPS_SEQ_GROWTH_Q" hidden="1">"c1781"</definedName>
    <definedName name="IQ_EST_DPS_SEQ_GROWTH_Q_CIQ" hidden="1">"c3716"</definedName>
    <definedName name="IQ_EST_DPS_SEQ_GROWTH_Q_REUT" hidden="1">"c3885"</definedName>
    <definedName name="IQ_EST_DPS_SURPRISE_PERCENT" hidden="1">"c1874"</definedName>
    <definedName name="IQ_EST_DPS_SURPRISE_PERCENT_CIQ" hidden="1">"c3726"</definedName>
    <definedName name="IQ_EST_DPS_SURPRISE_PERCENT_REUT" hidden="1">"c3895"</definedName>
    <definedName name="IQ_EST_EBIT_DIFF" hidden="1">"c1875"</definedName>
    <definedName name="IQ_EST_EBIT_DIFF_CIQ" hidden="1">"c4747"</definedName>
    <definedName name="IQ_EST_EBIT_DIFF_REUT" hidden="1">"c5413"</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DA_DIFF" hidden="1">"c1867"</definedName>
    <definedName name="IQ_EST_EBITDA_DIFF_CIQ" hidden="1">"c3719"</definedName>
    <definedName name="IQ_EST_EBITDA_DIFF_REUT" hidden="1">"c3888"</definedName>
    <definedName name="IQ_EST_EBITDA_GROWTH_1YR" hidden="1">"c1766"</definedName>
    <definedName name="IQ_EST_EBITDA_GROWTH_1YR_CIQ" hidden="1">"c3695"</definedName>
    <definedName name="IQ_EST_EBITDA_GROWTH_1YR_REUT" hidden="1">"c3864"</definedName>
    <definedName name="IQ_EST_EBITDA_GROWTH_2YR" hidden="1">"c1767"</definedName>
    <definedName name="IQ_EST_EBITDA_GROWTH_2YR_CIQ" hidden="1">"c3696"</definedName>
    <definedName name="IQ_EST_EBITDA_GROWTH_2YR_REUT" hidden="1">"c3865"</definedName>
    <definedName name="IQ_EST_EBITDA_GROWTH_Q_1YR" hidden="1">"c1768"</definedName>
    <definedName name="IQ_EST_EBITDA_GROWTH_Q_1YR_CIQ" hidden="1">"c3697"</definedName>
    <definedName name="IQ_EST_EBITDA_GROWTH_Q_1YR_REUT" hidden="1">"c3866"</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URPRISE_PERCENT" hidden="1">"c1868"</definedName>
    <definedName name="IQ_EST_EBITDA_SURPRISE_PERCENT_CIQ" hidden="1">"c3720"</definedName>
    <definedName name="IQ_EST_EBITDA_SURPRISE_PERCENT_REUT" hidden="1">"c3889"</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2YR_REUT" hidden="1">"c3858"</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LOW" hidden="1">"c1658"</definedName>
    <definedName name="IQ_EST_EPS_GROWTH_5YR_LOW_CIQ" hidden="1">"c4664"</definedName>
    <definedName name="IQ_EST_EPS_GROWTH_5YR_LOW_REUT" hidden="1">"c5323"</definedName>
    <definedName name="IQ_EST_EPS_GROWTH_5YR_MEDIAN" hidden="1">"c1656"</definedName>
    <definedName name="IQ_EST_EPS_GROWTH_5YR_MEDIAN_CIQ" hidden="1">"c5480"</definedName>
    <definedName name="IQ_EST_EPS_GROWTH_5YR_MEDIAN_REUT" hidden="1">"c5321"</definedName>
    <definedName name="IQ_EST_EPS_GROWTH_5YR_NUM" hidden="1">"c1659"</definedName>
    <definedName name="IQ_EST_EPS_GROWTH_5YR_NUM_CIQ" hidden="1">"c4665"</definedName>
    <definedName name="IQ_EST_EPS_GROWTH_5YR_NUM_REUT" hidden="1">"c5324"</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"c1869"</definedName>
    <definedName name="IQ_EST_FFO_DIFF_CIQ" hidden="1">"c3721"</definedName>
    <definedName name="IQ_EST_FFO_DIFF_REUT" hidden="1">"c3890"</definedName>
    <definedName name="IQ_EST_FFO_GROWTH_1YR" hidden="1">"c1770"</definedName>
    <definedName name="IQ_EST_FFO_GROWTH_1YR_CIQ" hidden="1">"c3705"</definedName>
    <definedName name="IQ_EST_FFO_GROWTH_1YR_REUT" hidden="1">"c3874"</definedName>
    <definedName name="IQ_EST_FFO_GROWTH_2YR" hidden="1">"c1771"</definedName>
    <definedName name="IQ_EST_FFO_GROWTH_2YR_CIQ" hidden="1">"c3706"</definedName>
    <definedName name="IQ_EST_FFO_GROWTH_2YR_REUT" hidden="1">"c3875"</definedName>
    <definedName name="IQ_EST_FFO_GROWTH_Q_1YR" hidden="1">"c1772"</definedName>
    <definedName name="IQ_EST_FFO_GROWTH_Q_1YR_CIQ" hidden="1">"c3707"</definedName>
    <definedName name="IQ_EST_FFO_GROWTH_Q_1YR_REUT" hidden="1">"c3876"</definedName>
    <definedName name="IQ_EST_FFO_SEQ_GROWTH_Q" hidden="1">"c1773"</definedName>
    <definedName name="IQ_EST_FFO_SEQ_GROWTH_Q_CIQ" hidden="1">"c3708"</definedName>
    <definedName name="IQ_EST_FFO_SEQ_GROWTH_Q_REUT" hidden="1">"c3877"</definedName>
    <definedName name="IQ_EST_FFO_SHARE_DIFF" hidden="1">"c4444"</definedName>
    <definedName name="IQ_EST_FFO_SHARE_DIFF_CIQ" hidden="1">"c4969"</definedName>
    <definedName name="IQ_EST_FFO_SHARE_GROWTH_1YR" hidden="1">"c4425"</definedName>
    <definedName name="IQ_EST_FFO_SHARE_GROWTH_1YR_CIQ" hidden="1">"c4950"</definedName>
    <definedName name="IQ_EST_FFO_SHARE_GROWTH_2YR" hidden="1">"c4426"</definedName>
    <definedName name="IQ_EST_FFO_SHARE_GROWTH_2YR_CIQ" hidden="1">"c4951"</definedName>
    <definedName name="IQ_EST_FFO_SHARE_GROWTH_Q_1YR" hidden="1">"c4427"</definedName>
    <definedName name="IQ_EST_FFO_SHARE_GROWTH_Q_1YR_CIQ" hidden="1">"c4952"</definedName>
    <definedName name="IQ_EST_FFO_SHARE_SEQ_GROWTH_Q" hidden="1">"c4428"</definedName>
    <definedName name="IQ_EST_FFO_SHARE_SEQ_GROWTH_Q_CIQ" hidden="1">"c4953"</definedName>
    <definedName name="IQ_EST_FFO_SHARE_SURPRISE_PERCENT" hidden="1">"c4453"</definedName>
    <definedName name="IQ_EST_FFO_SHARE_SURPRISE_PERCENT_CIQ" hidden="1">"c4982"</definedName>
    <definedName name="IQ_EST_FFO_SURPRISE_PERCENT" hidden="1">"c1870"</definedName>
    <definedName name="IQ_EST_FFO_SURPRISE_PERCENT_CIQ" hidden="1">"c3722"</definedName>
    <definedName name="IQ_EST_FFO_SURPRISE_PERCENT_REUT" hidden="1">"c3891"</definedName>
    <definedName name="IQ_EST_FOOTNOTE" hidden="1">"c4540"</definedName>
    <definedName name="IQ_EST_FOOTNOTE_CIQ" hidden="1">"c12022"</definedName>
    <definedName name="IQ_EST_FOOTNOTE_REUT" hidden="1">"c5478"</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"c1896"</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I_DIFF" hidden="1">"c1885"</definedName>
    <definedName name="IQ_EST_NI_DIFF_CIQ" hidden="1">"c4755"</definedName>
    <definedName name="IQ_EST_NI_DIFF_REUT" hidden="1">"c5423"</definedName>
    <definedName name="IQ_EST_NI_GW_DIFF" hidden="1">"c1887"</definedName>
    <definedName name="IQ_EST_NI_GW_DIFF_CIQ" hidden="1">"c4757"</definedName>
    <definedName name="IQ_EST_NI_GW_DIFF_REUT" hidden="1">"c5425"</definedName>
    <definedName name="IQ_EST_NI_GW_DIFF_THOM" hidden="1">"c5200"</definedName>
    <definedName name="IQ_EST_NI_GW_SURPRISE_PERCENT" hidden="1">"c1888"</definedName>
    <definedName name="IQ_EST_NI_GW_SURPRISE_PERCENT_CIQ" hidden="1">"c4758"</definedName>
    <definedName name="IQ_EST_NI_GW_SURPRISE_PERCENT_REUT" hidden="1">"c5426"</definedName>
    <definedName name="IQ_EST_NI_GW_SURPRISE_PERCENT_THOM" hidden="1">"c5201"</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UM_BUY" hidden="1">"c1759"</definedName>
    <definedName name="IQ_EST_NUM_BUY_CIQ" hidden="1">"c3700"</definedName>
    <definedName name="IQ_EST_NUM_BUY_REUT" hidden="1">"c3869"</definedName>
    <definedName name="IQ_EST_NUM_BUY_THOM" hidden="1">"c5165"</definedName>
    <definedName name="IQ_EST_NUM_HIGH_REC" hidden="1">"c5649"</definedName>
    <definedName name="IQ_EST_NUM_HIGH_REC_CIQ" hidden="1">"c3701"</definedName>
    <definedName name="IQ_EST_NUM_HIGH_REC_REUT" hidden="1">"c3870"</definedName>
    <definedName name="IQ_EST_NUM_HIGHEST_REC" hidden="1">"c5648"</definedName>
    <definedName name="IQ_EST_NUM_HIGHEST_REC_CIQ" hidden="1">"c3700"</definedName>
    <definedName name="IQ_EST_NUM_HIGHEST_REC_REUT" hidden="1">"c3869"</definedName>
    <definedName name="IQ_EST_NUM_HOLD" hidden="1">"c1761"</definedName>
    <definedName name="IQ_EST_NUM_HOLD_CIQ" hidden="1">"c3702"</definedName>
    <definedName name="IQ_EST_NUM_HOLD_REUT" hidden="1">"c3871"</definedName>
    <definedName name="IQ_EST_NUM_HOLD_THOM" hidden="1">"c5167"</definedName>
    <definedName name="IQ_EST_NUM_LOW_REC" hidden="1">"c5651"</definedName>
    <definedName name="IQ_EST_NUM_LOW_REC_CIQ" hidden="1">"c3703"</definedName>
    <definedName name="IQ_EST_NUM_LOW_REC_REUT" hidden="1">"c3872"</definedName>
    <definedName name="IQ_EST_NUM_LOWEST_REC" hidden="1">"c5652"</definedName>
    <definedName name="IQ_EST_NUM_LOWEST_REC_CIQ" hidden="1">"c3704"</definedName>
    <definedName name="IQ_EST_NUM_LOWEST_REC_REUT" hidden="1">"c3873"</definedName>
    <definedName name="IQ_EST_NUM_NEUTRAL_REC" hidden="1">"c5650"</definedName>
    <definedName name="IQ_EST_NUM_NEUTRAL_REC_CIQ" hidden="1">"c3702"</definedName>
    <definedName name="IQ_EST_NUM_NEUTRAL_REC_REUT" hidden="1">"c3871"</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OUTPERFORM_CIQ" hidden="1">"c3701"</definedName>
    <definedName name="IQ_EST_NUM_OUTPERFORM_REUT" hidden="1">"c3870"</definedName>
    <definedName name="IQ_EST_NUM_OUTPERFORM_THOM" hidden="1">"c5166"</definedName>
    <definedName name="IQ_EST_NUM_SELL" hidden="1">"c1763"</definedName>
    <definedName name="IQ_EST_NUM_SELL_CIQ" hidden="1">"c3704"</definedName>
    <definedName name="IQ_EST_NUM_SELL_REUT" hidden="1">"c3873"</definedName>
    <definedName name="IQ_EST_NUM_SELL_THOM" hidden="1">"c5169"</definedName>
    <definedName name="IQ_EST_NUM_UNDERPERFORM" hidden="1">"c1762"</definedName>
    <definedName name="IQ_EST_NUM_UNDERPERFORM_CIQ" hidden="1">"c3703"</definedName>
    <definedName name="IQ_EST_NUM_UNDERPERFORM_REUT" hidden="1">"c3872"</definedName>
    <definedName name="IQ_EST_NUM_UNDERPERFORM_THOM" hidden="1">"c5168"</definedName>
    <definedName name="IQ_EST_OPER_INC_DIFF" hidden="1">"c1877"</definedName>
    <definedName name="IQ_EST_OPER_INC_DIFF_CIQ" hidden="1">"c12017"</definedName>
    <definedName name="IQ_EST_OPER_INC_DIFF_REUT" hidden="1">"c5415"</definedName>
    <definedName name="IQ_EST_OPER_INC_SURPRISE_PERCENT" hidden="1">"c1878"</definedName>
    <definedName name="IQ_EST_OPER_INC_SURPRISE_PERCENT_CIQ" hidden="1">"c12018"</definedName>
    <definedName name="IQ_EST_OPER_INC_SURPRISE_PERCENT_REUT" hidden="1">"c5416"</definedName>
    <definedName name="IQ_EST_PRE_TAX_DIFF" hidden="1">"c1879"</definedName>
    <definedName name="IQ_EST_PRE_TAX_DIFF_CIQ" hidden="1">"c4749"</definedName>
    <definedName name="IQ_EST_PRE_TAX_DIFF_REUT" hidden="1">"c5417"</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UT_ACT_CAPEX" hidden="1">"c3975"</definedName>
    <definedName name="IQ_EST_REV_DIFF" hidden="1">"c1865"</definedName>
    <definedName name="IQ_EST_REV_DIFF_CIQ" hidden="1">"c3717"</definedName>
    <definedName name="IQ_EST_REV_DIFF_REUT" hidden="1">"c3886"</definedName>
    <definedName name="IQ_EST_REV_GROWTH_1YR" hidden="1">"c1638"</definedName>
    <definedName name="IQ_EST_REV_GROWTH_1YR_CIQ" hidden="1">"c3691"</definedName>
    <definedName name="IQ_EST_REV_GROWTH_1YR_REUT" hidden="1">"c3860"</definedName>
    <definedName name="IQ_EST_REV_GROWTH_2YR" hidden="1">"c1639"</definedName>
    <definedName name="IQ_EST_REV_GROWTH_2YR_CIQ" hidden="1">"c3692"</definedName>
    <definedName name="IQ_EST_REV_GROWTH_2YR_REUT" hidden="1">"c3861"</definedName>
    <definedName name="IQ_EST_REV_GROWTH_Q_1YR" hidden="1">"c1640"</definedName>
    <definedName name="IQ_EST_REV_GROWTH_Q_1YR_CIQ" hidden="1">"c3693"</definedName>
    <definedName name="IQ_EST_REV_GROWTH_Q_1YR_REUT" hidden="1">"c3862"</definedName>
    <definedName name="IQ_EST_REV_SEQ_GROWTH_Q" hidden="1">"c1765"</definedName>
    <definedName name="IQ_EST_REV_SEQ_GROWTH_Q_CIQ" hidden="1">"c3694"</definedName>
    <definedName name="IQ_EST_REV_SEQ_GROWTH_Q_REUT" hidden="1">"c3863"</definedName>
    <definedName name="IQ_EST_REV_SURPRISE_PERCENT" hidden="1">"c1866"</definedName>
    <definedName name="IQ_EST_REV_SURPRISE_PERCENT_CIQ" hidden="1">"c3718"</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"c165"</definedName>
    <definedName name="IQ_EV_OVER_REVENUE_EST_1" hidden="1">"c166"</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_CODE_" hidden="1">"test"</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EST" hidden="1">"c418"</definedName>
    <definedName name="IQ_FFO_EST_CIQ" hidden="1">"c3668"</definedName>
    <definedName name="IQ_FFO_EST_DET_EST" hidden="1">"c12059"</definedName>
    <definedName name="IQ_FFO_EST_DET_EST_CIQ" hidden="1">"c12121"</definedName>
    <definedName name="IQ_FFO_EST_DET_EST_CURRENCY" hidden="1">"c12466"</definedName>
    <definedName name="IQ_FFO_EST_DET_EST_CURRENCY_CIQ" hidden="1">"c12512"</definedName>
    <definedName name="IQ_FFO_EST_DET_EST_DATE" hidden="1">"c12212"</definedName>
    <definedName name="IQ_FFO_EST_DET_EST_DATE_CIQ" hidden="1">"c12267"</definedName>
    <definedName name="IQ_FFO_EST_DET_EST_INCL" hidden="1">"c12349"</definedName>
    <definedName name="IQ_FFO_EST_DET_EST_INCL_CIQ" hidden="1">"c12395"</definedName>
    <definedName name="IQ_FFO_EST_DET_EST_ORIGIN" hidden="1">"c12722"</definedName>
    <definedName name="IQ_FFO_EST_DET_EST_ORIGIN_CIQ" hidden="1">"c12720"</definedName>
    <definedName name="IQ_FFO_EST_REUT" hidden="1">"c3837"</definedName>
    <definedName name="IQ_FFO_GUIDANCE" hidden="1">"c4443"</definedName>
    <definedName name="IQ_FFO_GUIDANCE_CIQ" hidden="1">"c4968"</definedName>
    <definedName name="IQ_FFO_HIGH_EST" hidden="1">"c419"</definedName>
    <definedName name="IQ_FFO_HIGH_EST_CIQ" hidden="1">"c3670"</definedName>
    <definedName name="IQ_FFO_HIGH_EST_REUT" hidden="1">"c3839"</definedName>
    <definedName name="IQ_FFO_HIGH_GUIDANCE" hidden="1">"c4184"</definedName>
    <definedName name="IQ_FFO_HIGH_GUIDANCE_CIQ" hidden="1">"c4596"</definedName>
    <definedName name="IQ_FFO_LOW_EST" hidden="1">"c420"</definedName>
    <definedName name="IQ_FFO_LOW_EST_CIQ" hidden="1">"c3671"</definedName>
    <definedName name="IQ_FFO_LOW_EST_REUT" hidden="1">"c3840"</definedName>
    <definedName name="IQ_FFO_LOW_GUIDANCE" hidden="1">"c4224"</definedName>
    <definedName name="IQ_FFO_LOW_GUIDANCE_CIQ" hidden="1">"c4636"</definedName>
    <definedName name="IQ_FFO_MEDIAN_EST" hidden="1">"c1665"</definedName>
    <definedName name="IQ_FFO_MEDIAN_EST_CIQ" hidden="1">"c3669"</definedName>
    <definedName name="IQ_FFO_MEDIAN_EST_REUT" hidden="1">"c3838"</definedName>
    <definedName name="IQ_FFO_NUM_EST" hidden="1">"c421"</definedName>
    <definedName name="IQ_FFO_NUM_EST_CIQ" hidden="1">"c3672"</definedName>
    <definedName name="IQ_FFO_NUM_EST_REUT" hidden="1">"c3841"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EST_CIQ" hidden="1">"c4970"</definedName>
    <definedName name="IQ_FFO_SHARE_GUIDANCE" hidden="1">"c4447"</definedName>
    <definedName name="IQ_FFO_SHARE_GUIDANCE_CIQ" hidden="1">"c4976"</definedName>
    <definedName name="IQ_FFO_SHARE_HIGH_EST" hidden="1">"c4448"</definedName>
    <definedName name="IQ_FFO_SHARE_HIGH_EST_CIQ" hidden="1">"c4977"</definedName>
    <definedName name="IQ_FFO_SHARE_HIGH_GUIDANCE" hidden="1">"c4203"</definedName>
    <definedName name="IQ_FFO_SHARE_HIGH_GUIDANCE_CIQ" hidden="1">"c4615"</definedName>
    <definedName name="IQ_FFO_SHARE_LOW_EST" hidden="1">"c4449"</definedName>
    <definedName name="IQ_FFO_SHARE_LOW_EST_CIQ" hidden="1">"c4978"</definedName>
    <definedName name="IQ_FFO_SHARE_LOW_GUIDANCE" hidden="1">"c4243"</definedName>
    <definedName name="IQ_FFO_SHARE_LOW_GUIDANCE_CIQ" hidden="1">"c4655"</definedName>
    <definedName name="IQ_FFO_SHARE_MEDIAN_EST" hidden="1">"c4450"</definedName>
    <definedName name="IQ_FFO_SHARE_MEDIAN_EST_CIQ" hidden="1">"c4979"</definedName>
    <definedName name="IQ_FFO_SHARE_NUM_EST" hidden="1">"c4451"</definedName>
    <definedName name="IQ_FFO_SHARE_NUM_EST_CIQ" hidden="1">"c4980"</definedName>
    <definedName name="IQ_FFO_SHARE_STDDEV_EST" hidden="1">"c4452"</definedName>
    <definedName name="IQ_FFO_SHARE_STDDEV_EST_CIQ" hidden="1">"c4981"</definedName>
    <definedName name="IQ_FFO_STDDEV_EST" hidden="1">"c422"</definedName>
    <definedName name="IQ_FFO_STDDEV_EST_CIQ" hidden="1">"c3673"</definedName>
    <definedName name="IQ_FFO_STDDEV_EST_REUT" hidden="1">"c3842"</definedName>
    <definedName name="IQ_FH" hidden="1">100000</definedName>
    <definedName name="IQ_FHLB_ADVANCES_FDIC" hidden="1">"c6366"</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AMOUNT" hidden="1">"c240"</definedName>
    <definedName name="IQ_FIVE_PERCENT_OWNER" hidden="1">"c442"</definedName>
    <definedName name="IQ_FIVE_YEAR_FIXED_AND_FLOATING_RATE_FDIC" hidden="1">"c6422"</definedName>
    <definedName name="IQ_FIVE_YEAR_MORTGAGE_PASS_THROUGHS_FDIC" hidden="1">"c6414"</definedName>
    <definedName name="IQ_FIVEPERCENT_OWNER" hidden="1">"c239"</definedName>
    <definedName name="IQ_FIVEPERCENT_PERCENT" hidden="1">"c443"</definedName>
    <definedName name="IQ_FIVEPERCENT_SHARES" hidden="1">"c444"</definedName>
    <definedName name="IQ_FIX_FREQUENCY" hidden="1">"c8964"</definedName>
    <definedName name="IQ_FIXED_ASSET_TURNS" hidden="1">"c445"</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SPOT_FDIC" hidden="1">"c6356"</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CASINO" hidden="1">"c8721"</definedName>
    <definedName name="IQ_HG_REV_OTHER_HOTEL_MOTEL" hidden="1">"c8731"</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CASINO_GAMING" hidden="1">"c8723"</definedName>
    <definedName name="IQ_HG_REV_TOTAL_HOTEL_MOTEL" hidden="1">"c8732"</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AMOUNT" hidden="1">"c236"</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LT_DEBT" hidden="1">"c2086"</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"c151"</definedName>
    <definedName name="IQ_LAST_EBITDA_MARGIN" hidden="1">"c150"</definedName>
    <definedName name="IQ_LAST_GROSS_MARGIN" hidden="1">"c149"</definedName>
    <definedName name="IQ_LAST_NET_INC_MARGIN" hidden="1">"c152"</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ISTING_CURRENCY" hidden="1">"c2127"</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GROWTH_DET_EST" hidden="1">"c12060"</definedName>
    <definedName name="IQ_LT_GROWTH_DET_EST_CIQ" hidden="1">"c12122"</definedName>
    <definedName name="IQ_LT_GROWTH_DET_EST_DATE" hidden="1">"c12213"</definedName>
    <definedName name="IQ_LT_GROWTH_DET_EST_DATE_CIQ" hidden="1">"c12268"</definedName>
    <definedName name="IQ_LT_GROWTH_DET_EST_INCL" hidden="1">"c12350"</definedName>
    <definedName name="IQ_LT_GROWTH_DET_EST_INCL_CIQ" hidden="1">"c12396"</definedName>
    <definedName name="IQ_LT_GROWTH_DET_EST_ORIGIN" hidden="1">"c12725"</definedName>
    <definedName name="IQ_LT_GROWTH_DET_EST_ORIGIN_CIQ" hidden="1">"c12721"</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GA_MARGIN" hidden="1">"c9930"</definedName>
    <definedName name="IQ_MC_GA_OPERATING_REV" hidden="1">"c9929"</definedName>
    <definedName name="IQ_MC_MEDICAL_COSTS_PMPM" hidden="1">"c9925"</definedName>
    <definedName name="IQ_MC_MEDICAL_EXPENSE_RATIO" hidden="1">"c9927"</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MARGIN" hidden="1">"c9932"</definedName>
    <definedName name="IQ_MC_SGA_OPERATING_REV" hidden="1">"c9931"</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localSheetId="1" hidden="1">44065.5339699074</definedName>
    <definedName name="IQ_NAMES_REVISION_DATE_" hidden="1">41599.7253356481</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"c2225"</definedName>
    <definedName name="IQ_NAV_SHARE_ACT_OR_EST_CIQ" hidden="1">"c12038"</definedName>
    <definedName name="IQ_NAV_SHARE_ACT_OR_EST_REUT" hidden="1">"c5623"</definedName>
    <definedName name="IQ_NAV_SHARE_DET_EST_CIQ" hidden="1">"c12123"</definedName>
    <definedName name="IQ_NAV_SHARE_DET_EST_CURRENCY_CIQ" hidden="1">"c12514"</definedName>
    <definedName name="IQ_NAV_SHARE_DET_EST_DATE_CIQ" hidden="1">"c12269"</definedName>
    <definedName name="IQ_NAV_SHARE_DET_EST_INCL_CIQ" hidden="1">"c12397"</definedName>
    <definedName name="IQ_NAV_SHARE_DET_EST_ORIGIN" hidden="1">"c12585"</definedName>
    <definedName name="IQ_NAV_SHARE_DET_EST_ORIGIN_CIQ" hidden="1">"c12638"</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DET_EST" hidden="1">"c12061"</definedName>
    <definedName name="IQ_NET_DEBT_DET_EST_CIQ" hidden="1">"c12124"</definedName>
    <definedName name="IQ_NET_DEBT_DET_EST_CURRENCY" hidden="1">"c12468"</definedName>
    <definedName name="IQ_NET_DEBT_DET_EST_CURRENCY_CIQ" hidden="1">"c12515"</definedName>
    <definedName name="IQ_NET_DEBT_DET_EST_DATE" hidden="1">"c12214"</definedName>
    <definedName name="IQ_NET_DEBT_DET_EST_DATE_CIQ" hidden="1">"c12270"</definedName>
    <definedName name="IQ_NET_DEBT_DET_EST_INCL" hidden="1">"c12351"</definedName>
    <definedName name="IQ_NET_DEBT_DET_EST_INCL_CIQ" hidden="1">"c12398"</definedName>
    <definedName name="IQ_NET_DEBT_DET_EST_ORIGIN" hidden="1">"c12586"</definedName>
    <definedName name="IQ_NET_DEBT_DET_EST_ORIGIN_CIQ" hidden="1">"c12639"</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GUIDANCE" hidden="1">"c4467"</definedName>
    <definedName name="IQ_NET_DEBT_GUIDANCE_CIQ" hidden="1">"c5005"</definedName>
    <definedName name="IQ_NET_DEBT_HIGH_EST" hidden="1">"c3518"</definedName>
    <definedName name="IQ_NET_DEBT_HIGH_EST_CIQ" hidden="1">"c3816"</definedName>
    <definedName name="IQ_NET_DEBT_HIGH_EST_REUT" hidden="1">"c3978"</definedName>
    <definedName name="IQ_NET_DEBT_HIGH_GUIDANCE" hidden="1">"c4181"</definedName>
    <definedName name="IQ_NET_DEBT_HIGH_GUIDANCE_CIQ" hidden="1">"c4593"</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GUIDANCE" hidden="1">"c4221"</definedName>
    <definedName name="IQ_NET_DEBT_LOW_GUIDANCE_CIQ" hidden="1">"c4633"</definedName>
    <definedName name="IQ_NET_DEBT_MEDIAN_EST" hidden="1">"c3520"</definedName>
    <definedName name="IQ_NET_DEBT_MEDIAN_EST_CIQ" hidden="1">"c3815"</definedName>
    <definedName name="IQ_NET_DEBT_MEDIAN_EST_REUT" hidden="1">"c3977"</definedName>
    <definedName name="IQ_NET_DEBT_NUM_EST" hidden="1">"c3515"</definedName>
    <definedName name="IQ_NET_DEBT_NUM_EST_CIQ" hidden="1">"c3818"</definedName>
    <definedName name="IQ_NET_DEBT_NUM_EST_REUT" hidden="1">"c3980"</definedName>
    <definedName name="IQ_NET_DEBT_STDDEV_EST" hidden="1">"c3516"</definedName>
    <definedName name="IQ_NET_DEBT_STDDEV_EST_CIQ" hidden="1">"c3819"</definedName>
    <definedName name="IQ_NET_DEBT_STDDEV_EST_REUT" hidden="1">"c3981"</definedName>
    <definedName name="IQ_NET_EARNED" hidden="1">"c2734"</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"c158"</definedName>
    <definedName name="IQ_NET_INC_GROWTH_2" hidden="1">"c162"</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IQ" hidden="1">"c12125"</definedName>
    <definedName name="IQ_NI_DET_EST_CURRENCY" hidden="1">"c12469"</definedName>
    <definedName name="IQ_NI_DET_EST_CURRENCY_CIQ" hidden="1">"c12516"</definedName>
    <definedName name="IQ_NI_DET_EST_DATE" hidden="1">"c12215"</definedName>
    <definedName name="IQ_NI_DET_EST_DATE_CIQ" hidden="1">"c12271"</definedName>
    <definedName name="IQ_NI_DET_EST_INCL" hidden="1">"c12352"</definedName>
    <definedName name="IQ_NI_DET_EST_INCL_CIQ" hidden="1">"c12399"</definedName>
    <definedName name="IQ_NI_DET_EST_ORIGIN" hidden="1">"c12587"</definedName>
    <definedName name="IQ_NI_DET_EST_ORIGIN_CIQ" hidden="1">"c12640"</definedName>
    <definedName name="IQ_NI_EST" hidden="1">"c1716"</definedName>
    <definedName name="IQ_NI_EST_CIQ" hidden="1">"c4702"</definedName>
    <definedName name="IQ_NI_EST_REUT" hidden="1">"c5368"</definedName>
    <definedName name="IQ_NI_GAAP_GUIDANCE" hidden="1">"c4470"</definedName>
    <definedName name="IQ_NI_GAAP_GUIDANCE_CIQ" hidden="1">"c5008"</definedName>
    <definedName name="IQ_NI_GAAP_HIGH_GUIDANCE" hidden="1">"c4177"</definedName>
    <definedName name="IQ_NI_GAAP_HIGH_GUIDANCE_CIQ" hidden="1">"c4589"</definedName>
    <definedName name="IQ_NI_GAAP_LOW_GUIDANCE" hidden="1">"c4217"</definedName>
    <definedName name="IQ_NI_GAAP_LOW_GUIDANCE_CIQ" hidden="1">"c4629"</definedName>
    <definedName name="IQ_NI_GUIDANCE" hidden="1">"c4469"</definedName>
    <definedName name="IQ_NI_GUIDANCE_CIQ" hidden="1">"c5007"</definedName>
    <definedName name="IQ_NI_GW_DET_EST" hidden="1">"c12063"</definedName>
    <definedName name="IQ_NI_GW_DET_EST_CIQ" hidden="1">"c12126"</definedName>
    <definedName name="IQ_NI_GW_DET_EST_CURRENCY" hidden="1">"c12470"</definedName>
    <definedName name="IQ_NI_GW_DET_EST_CURRENCY_CIQ" hidden="1">"c12517"</definedName>
    <definedName name="IQ_NI_GW_DET_EST_DATE" hidden="1">"c12216"</definedName>
    <definedName name="IQ_NI_GW_DET_EST_DATE_CIQ" hidden="1">"c12272"</definedName>
    <definedName name="IQ_NI_GW_DET_EST_INCL" hidden="1">"c12353"</definedName>
    <definedName name="IQ_NI_GW_DET_EST_INCL_CIQ" hidden="1">"c12400"</definedName>
    <definedName name="IQ_NI_GW_DET_EST_ORIGIN_CIQ" hidden="1">"c12641"</definedName>
    <definedName name="IQ_NI_GW_EST" hidden="1">"c1723"</definedName>
    <definedName name="IQ_NI_GW_EST_CIQ" hidden="1">"c4709"</definedName>
    <definedName name="IQ_NI_GW_EST_REUT" hidden="1">"c5375"</definedName>
    <definedName name="IQ_NI_GW_EST_THOM" hidden="1">"c5133"</definedName>
    <definedName name="IQ_NI_GW_GUIDANCE" hidden="1">"c4471"</definedName>
    <definedName name="IQ_NI_GW_GUIDANCE_CIQ" hidden="1">"c5009"</definedName>
    <definedName name="IQ_NI_GW_HIGH_EST" hidden="1">"c1725"</definedName>
    <definedName name="IQ_NI_GW_HIGH_EST_CIQ" hidden="1">"c4711"</definedName>
    <definedName name="IQ_NI_GW_HIGH_EST_REUT" hidden="1">"c5377"</definedName>
    <definedName name="IQ_NI_GW_HIGH_EST_THOM" hidden="1">"c5135"</definedName>
    <definedName name="IQ_NI_GW_HIGH_GUIDANCE" hidden="1">"c4178"</definedName>
    <definedName name="IQ_NI_GW_HIGH_GUIDANCE_CIQ" hidden="1">"c4590"</definedName>
    <definedName name="IQ_NI_GW_LOW_EST" hidden="1">"c1726"</definedName>
    <definedName name="IQ_NI_GW_LOW_EST_CIQ" hidden="1">"c4712"</definedName>
    <definedName name="IQ_NI_GW_LOW_EST_REUT" hidden="1">"c5378"</definedName>
    <definedName name="IQ_NI_GW_LOW_EST_THOM" hidden="1">"c5136"</definedName>
    <definedName name="IQ_NI_GW_LOW_GUIDANCE" hidden="1">"c4218"</definedName>
    <definedName name="IQ_NI_GW_LOW_GUIDANCE_CIQ" hidden="1">"c4630"</definedName>
    <definedName name="IQ_NI_GW_MEDIAN_EST" hidden="1">"c1724"</definedName>
    <definedName name="IQ_NI_GW_MEDIAN_EST_CIQ" hidden="1">"c4710"</definedName>
    <definedName name="IQ_NI_GW_MEDIAN_EST_REUT" hidden="1">"c5376"</definedName>
    <definedName name="IQ_NI_GW_MEDIAN_EST_THOM" hidden="1">"c5134"</definedName>
    <definedName name="IQ_NI_GW_NUM_EST" hidden="1">"c1727"</definedName>
    <definedName name="IQ_NI_GW_NUM_EST_CIQ" hidden="1">"c4713"</definedName>
    <definedName name="IQ_NI_GW_NUM_EST_REUT" hidden="1">"c5379"</definedName>
    <definedName name="IQ_NI_GW_NUM_EST_THOM" hidden="1">"c5137"</definedName>
    <definedName name="IQ_NI_GW_STDDEV_EST" hidden="1">"c1728"</definedName>
    <definedName name="IQ_NI_GW_STDDEV_EST_CIQ" hidden="1">"c4714"</definedName>
    <definedName name="IQ_NI_GW_STDDEV_EST_REUT" hidden="1">"c5380"</definedName>
    <definedName name="IQ_NI_GW_STDDEV_EST_THOM" hidden="1">"c5138"</definedName>
    <definedName name="IQ_NI_HIGH_EST" hidden="1">"c1718"</definedName>
    <definedName name="IQ_NI_HIGH_EST_CIQ" hidden="1">"c4704"</definedName>
    <definedName name="IQ_NI_HIGH_EST_REUT" hidden="1">"c5370"</definedName>
    <definedName name="IQ_NI_HIGH_GUIDANCE" hidden="1">"c4176"</definedName>
    <definedName name="IQ_NI_HIGH_GUIDANCE_CIQ" hidden="1">"c4588"</definedName>
    <definedName name="IQ_NI_LOW_EST" hidden="1">"c1719"</definedName>
    <definedName name="IQ_NI_LOW_EST_CIQ" hidden="1">"c4705"</definedName>
    <definedName name="IQ_NI_LOW_EST_REUT" hidden="1">"c5371"</definedName>
    <definedName name="IQ_NI_LOW_GUIDANCE" hidden="1">"c4216"</definedName>
    <definedName name="IQ_NI_LOW_GUIDANCE_CIQ" hidden="1">"c4628"</definedName>
    <definedName name="IQ_NI_MARGIN" hidden="1">"c794"</definedName>
    <definedName name="IQ_NI_MEDIAN_EST" hidden="1">"c1717"</definedName>
    <definedName name="IQ_NI_MEDIAN_EST_CIQ" hidden="1">"c4703"</definedName>
    <definedName name="IQ_NI_MEDIAN_EST_REUT" hidden="1">"c5369"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REPORTED_DET_EST_CIQ" hidden="1">"c12127"</definedName>
    <definedName name="IQ_NI_REPORTED_DET_EST_CURRENCY_CIQ" hidden="1">"c12518"</definedName>
    <definedName name="IQ_NI_REPORTED_DET_EST_DATE_CIQ" hidden="1">"c12273"</definedName>
    <definedName name="IQ_NI_REPORTED_DET_EST_INCL_CIQ" hidden="1">"c12401"</definedName>
    <definedName name="IQ_NI_REPORTED_DET_EST_ORIGIN" hidden="1">"c12588"</definedName>
    <definedName name="IQ_NI_REPORTED_DET_EST_ORIGIN_CIQ" hidden="1">"c12642"</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OFFIC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"c10073"</definedName>
    <definedName name="IQ_OG_DAILY_PRDUCTION_GROWTH_GAS_EQUIVALENT" hidden="1">"c10076"</definedName>
    <definedName name="IQ_OG_DAILY_PRDUCTION_GROWTH_NGL" hidden="1">"c10074"</definedName>
    <definedName name="IQ_OG_DAILY_PRDUCTION_GROWTH_OIL" hidden="1">"c10072"</definedName>
    <definedName name="IQ_OG_DAILY_PRDUCTION_GROWTH_OIL_EQUIVALENT" hidden="1">"c10075"</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"c10067"</definedName>
    <definedName name="IQ_OG_PRDUCTION_GROWTH_GAS_EQUIVALENT" hidden="1">"c10070"</definedName>
    <definedName name="IQ_OG_PRDUCTION_GROWTH_NGL" hidden="1">"c10068"</definedName>
    <definedName name="IQ_OG_PRDUCTION_GROWTH_OIL" hidden="1">"c10066"</definedName>
    <definedName name="IQ_OG_PRDUCTION_GROWTH_OIL_EQUIVALENT" hidden="1">"c10069"</definedName>
    <definedName name="IQ_OG_PRDUCTION_GROWTH_TOAL" hidden="1">"c10071"</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BR" hidden="1">"c850"</definedName>
    <definedName name="IQ_OPER_INC_DET_EST" hidden="1">"c12064"</definedName>
    <definedName name="IQ_OPER_INC_DET_EST_CIQ" hidden="1">"c12128"</definedName>
    <definedName name="IQ_OPER_INC_DET_EST_CIQ_CURRENCY_CIQ" hidden="1">"c12519"</definedName>
    <definedName name="IQ_OPER_INC_DET_EST_CIQ_INCL_INCL_CIQ" hidden="1">"c12402"</definedName>
    <definedName name="IQ_OPER_INC_DET_EST_CURRENCY" hidden="1">"c12471"</definedName>
    <definedName name="IQ_OPER_INC_DET_EST_DATE" hidden="1">"c12217"</definedName>
    <definedName name="IQ_OPER_INC_DET_EST_DATE_CIQ" hidden="1">"c12274"</definedName>
    <definedName name="IQ_OPER_INC_DET_EST_INCL" hidden="1">"c12354"</definedName>
    <definedName name="IQ_OPER_INC_DET_EST_ORIGIN" hidden="1">"c12589"</definedName>
    <definedName name="IQ_OPER_INC_DET_EST_ORIGIN_CIQ" hidden="1">"c12643"</definedName>
    <definedName name="IQ_OPER_INC_EST" hidden="1">"c1688"</definedName>
    <definedName name="IQ_OPER_INC_EST_CIQ" hidden="1">"c12010"</definedName>
    <definedName name="IQ_OPER_INC_EST_REUT" hidden="1">"c5340"</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NUM_EST" hidden="1">"c1692"</definedName>
    <definedName name="IQ_OPER_INC_NUM_EST_CIQ" hidden="1">"c12014"</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UTSTANDING_FILING_DATE_TOTAL" hidden="1">"c2107"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DAY" hidden="1">"c1806"</definedName>
    <definedName name="IQ_PERCENT_CHANGE_EST_CFPS_DAY_CIQ" hidden="1">"c3750"</definedName>
    <definedName name="IQ_PERCENT_CHANGE_EST_CFPS_DAY_REUT" hidden="1">"c3919"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WEEK" hidden="1">"c1807"</definedName>
    <definedName name="IQ_PERCENT_CHANGE_EST_CFPS_WEEK_CIQ" hidden="1">"c3793"</definedName>
    <definedName name="IQ_PERCENT_CHANGE_EST_CFPS_WEEK_REUT" hidden="1">"c3962"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DAY" hidden="1">"c1814"</definedName>
    <definedName name="IQ_PERCENT_CHANGE_EST_DPS_DAY_CIQ" hidden="1">"c3757"</definedName>
    <definedName name="IQ_PERCENT_CHANGE_EST_DPS_DAY_REUT" hidden="1">"c3926"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WEEK" hidden="1">"c1815"</definedName>
    <definedName name="IQ_PERCENT_CHANGE_EST_DPS_WEEK_CIQ" hidden="1">"c3794"</definedName>
    <definedName name="IQ_PERCENT_CHANGE_EST_DPS_WEEK_REUT" hidden="1">"c3963"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DAY" hidden="1">"c1782"</definedName>
    <definedName name="IQ_PERCENT_CHANGE_EST_EPS_DAY_CIQ" hidden="1">"c3727"</definedName>
    <definedName name="IQ_PERCENT_CHANGE_EST_EPS_DAY_REUT" hidden="1">"c3896"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WEEK" hidden="1">"c1783"</definedName>
    <definedName name="IQ_PERCENT_CHANGE_EST_EPS_WEEK_CIQ" hidden="1">"c3728"</definedName>
    <definedName name="IQ_PERCENT_CHANGE_EST_EPS_WEEK_REUT" hidden="1">"c3897"</definedName>
    <definedName name="IQ_PERCENT_CHANGE_EST_FFO_12MONTHS" hidden="1">"c1828"</definedName>
    <definedName name="IQ_PERCENT_CHANGE_EST_FFO_12MONTHS_CIQ" hidden="1">"c3769"</definedName>
    <definedName name="IQ_PERCENT_CHANGE_EST_FFO_12MONTHS_REUT" hidden="1">"c3938"</definedName>
    <definedName name="IQ_PERCENT_CHANGE_EST_FFO_18MONTHS" hidden="1">"c1829"</definedName>
    <definedName name="IQ_PERCENT_CHANGE_EST_FFO_18MONTHS_CIQ" hidden="1">"c3770"</definedName>
    <definedName name="IQ_PERCENT_CHANGE_EST_FFO_18MONTHS_REUT" hidden="1">"c3939"</definedName>
    <definedName name="IQ_PERCENT_CHANGE_EST_FFO_3MONTHS" hidden="1">"c1825"</definedName>
    <definedName name="IQ_PERCENT_CHANGE_EST_FFO_3MONTHS_CIQ" hidden="1">"c3766"</definedName>
    <definedName name="IQ_PERCENT_CHANGE_EST_FFO_3MONTHS_REUT" hidden="1">"c3935"</definedName>
    <definedName name="IQ_PERCENT_CHANGE_EST_FFO_6MONTHS" hidden="1">"c1826"</definedName>
    <definedName name="IQ_PERCENT_CHANGE_EST_FFO_6MONTHS_CIQ" hidden="1">"c3767"</definedName>
    <definedName name="IQ_PERCENT_CHANGE_EST_FFO_6MONTHS_REUT" hidden="1">"c3936"</definedName>
    <definedName name="IQ_PERCENT_CHANGE_EST_FFO_9MONTHS" hidden="1">"c1827"</definedName>
    <definedName name="IQ_PERCENT_CHANGE_EST_FFO_9MONTHS_CIQ" hidden="1">"c3768"</definedName>
    <definedName name="IQ_PERCENT_CHANGE_EST_FFO_9MONTHS_REUT" hidden="1">"c3937"</definedName>
    <definedName name="IQ_PERCENT_CHANGE_EST_FFO_DAY" hidden="1">"c1822"</definedName>
    <definedName name="IQ_PERCENT_CHANGE_EST_FFO_DAY_CIQ" hidden="1">"c3764"</definedName>
    <definedName name="IQ_PERCENT_CHANGE_EST_FFO_DAY_REUT" hidden="1">"c3933"</definedName>
    <definedName name="IQ_PERCENT_CHANGE_EST_FFO_MONTH" hidden="1">"c1824"</definedName>
    <definedName name="IQ_PERCENT_CHANGE_EST_FFO_MONTH_CIQ" hidden="1">"c3765"</definedName>
    <definedName name="IQ_PERCENT_CHANGE_EST_FFO_MONTH_REUT" hidden="1">"c3934"</definedName>
    <definedName name="IQ_PERCENT_CHANGE_EST_FFO_WEEK" hidden="1">"c1823"</definedName>
    <definedName name="IQ_PERCENT_CHANGE_EST_FFO_WEEK_CIQ" hidden="1">"c3795"</definedName>
    <definedName name="IQ_PERCENT_CHANGE_EST_FFO_WEEK_REUT" hidden="1">"c3964"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DAY" hidden="1">"c1830"</definedName>
    <definedName name="IQ_PERCENT_CHANGE_EST_RECO_DAY_CIQ" hidden="1">"c3771"</definedName>
    <definedName name="IQ_PERCENT_CHANGE_EST_RECO_DAY_REUT" hidden="1">"c3940"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WEEK" hidden="1">"c1831"</definedName>
    <definedName name="IQ_PERCENT_CHANGE_EST_RECO_WEEK_CIQ" hidden="1">"c3796"</definedName>
    <definedName name="IQ_PERCENT_CHANGE_EST_RECO_WEEK_REUT" hidden="1">"c3966"</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DAY" hidden="1">"c1790"</definedName>
    <definedName name="IQ_PERCENT_CHANGE_EST_REV_DAY_CIQ" hidden="1">"c3735"</definedName>
    <definedName name="IQ_PERCENT_CHANGE_EST_REV_DAY_REUT" hidden="1">"c3904"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WEEK" hidden="1">"c1791"</definedName>
    <definedName name="IQ_PERCENT_CHANGE_EST_REV_WEEK_CIQ" hidden="1">"c3736"</definedName>
    <definedName name="IQ_PERCENT_CHANGE_EST_REV_WEEK_REUT" hidden="1">"c3905"</definedName>
    <definedName name="IQ_PERCENT_FLOAT" hidden="1">"c227"</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"c10027"</definedName>
    <definedName name="IQ_PHARMBIO_NUMBER_PROD__CLINICAL_DEV" hidden="1">"c10022"</definedName>
    <definedName name="IQ_PHARMBIO_NUMBER_PROD__LAUNCHED_DURING_PERIOD" hidden="1">"c10028"</definedName>
    <definedName name="IQ_PHARMBIO_NUMBER_PROD__PHASE_I" hidden="1">"c10023"</definedName>
    <definedName name="IQ_PHARMBIO_NUMBER_PROD__PHASE_II" hidden="1">"c10024"</definedName>
    <definedName name="IQ_PHARMBIO_NUMBER_PROD__PHASE_III" hidden="1">"c10025"</definedName>
    <definedName name="IQ_PHARMBIO_NUMBER_PROD__PRE_CLINICAL_TRIALS" hidden="1">"c10021"</definedName>
    <definedName name="IQ_PHARMBIO_NUMBER_PROD__PRE_REGISTRATION" hidden="1">"c10026"</definedName>
    <definedName name="IQ_PHARMBIO_NUMBER_PROD__RESEARCH_DEV" hidden="1">"c10020"</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OL_AMT_ORIGINAL" hidden="1">"c8970"</definedName>
    <definedName name="IQ_POOL_NAME" hidden="1">"c8967"</definedName>
    <definedName name="IQ_POOL_NUMBER" hidden="1">"c8968"</definedName>
    <definedName name="IQ_POOL_TYPE" hidden="1">"c8969"</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REUT" hidden="1">"c3968"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DET_EST_CIQ" hidden="1">"c12116"</definedName>
    <definedName name="IQ_PRETAX_GW_INC_DET_EST_CURRENCY_CIQ" hidden="1">"c12507"</definedName>
    <definedName name="IQ_PRETAX_GW_INC_DET_EST_DATE_CIQ" hidden="1">"c12262"</definedName>
    <definedName name="IQ_PRETAX_GW_INC_DET_EST_INCL_CIQ" hidden="1">"c12390"</definedName>
    <definedName name="IQ_PRETAX_GW_INC_DET_EST_ORIGIN_CIQ" hidden="1">"c12631"</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 hidden="1">"c16"</definedName>
    <definedName name="IQ_PRETAX_INC_10K" hidden="1">"IQ_PRETAX_INC_10K"</definedName>
    <definedName name="IQ_PRETAX_INC_10Q" hidden="1">"IQ_PRETAX_INC_10Q"</definedName>
    <definedName name="IQ_PRETAX_INC_10Q1" hidden="1">"IQ_PRETAX_INC_10Q1"</definedName>
    <definedName name="IQ_PRETAX_INC_DET_EST" hidden="1">"c12055"</definedName>
    <definedName name="IQ_PRETAX_INC_DET_EST_CIQ" hidden="1">"c12115"</definedName>
    <definedName name="IQ_PRETAX_INC_DET_EST_CURRENCY" hidden="1">"c12462"</definedName>
    <definedName name="IQ_PRETAX_INC_DET_EST_CURRENCY_CIQ" hidden="1">"c12506"</definedName>
    <definedName name="IQ_PRETAX_INC_DET_EST_DATE" hidden="1">"c12208"</definedName>
    <definedName name="IQ_PRETAX_INC_DET_EST_DATE_CIQ" hidden="1">"c12261"</definedName>
    <definedName name="IQ_PRETAX_INC_DET_EST_INCL" hidden="1">"c12345"</definedName>
    <definedName name="IQ_PRETAX_INC_DET_EST_INCL_CIQ" hidden="1">"c12389"</definedName>
    <definedName name="IQ_PRETAX_INC_DET_EST_ORIGIN" hidden="1">"c12771"</definedName>
    <definedName name="IQ_PRETAX_INC_DET_EST_ORIGIN_CIQ" hidden="1">"c12630"</definedName>
    <definedName name="IQ_PRETAX_INC_EST" hidden="1">"c1695"</definedName>
    <definedName name="IQ_PRETAX_INC_EST_CIQ" hidden="1">"c4681"</definedName>
    <definedName name="IQ_PRETAX_INC_EST_REUT" hidden="1">"c5347"</definedName>
    <definedName name="IQ_PRETAX_INC_HIGH_EST" hidden="1">"c1697"</definedName>
    <definedName name="IQ_PRETAX_INC_HIGH_EST_CIQ" hidden="1">"c4683"</definedName>
    <definedName name="IQ_PRETAX_INC_HIGH_EST_REUT" hidden="1">"c5349"</definedName>
    <definedName name="IQ_PRETAX_INC_LOW_EST" hidden="1">"c1698"</definedName>
    <definedName name="IQ_PRETAX_INC_LOW_EST_CIQ" hidden="1">"c4684"</definedName>
    <definedName name="IQ_PRETAX_INC_LOW_EST_REUT" hidden="1">"c5350"</definedName>
    <definedName name="IQ_PRETAX_INC_MEDIAN_EST" hidden="1">"c1696"</definedName>
    <definedName name="IQ_PRETAX_INC_MEDIAN_EST_CIQ" hidden="1">"c4682"</definedName>
    <definedName name="IQ_PRETAX_INC_MEDIAN_EST_REUT" hidden="1">"c5348"</definedName>
    <definedName name="IQ_PRETAX_INC_NUM_EST" hidden="1">"c1699"</definedName>
    <definedName name="IQ_PRETAX_INC_NUM_EST_CIQ" hidden="1">"c4685"</definedName>
    <definedName name="IQ_PRETAX_INC_NUM_EST_REUT" hidden="1">"c5351"</definedName>
    <definedName name="IQ_PRETAX_INC_STDDEV_EST" hidden="1">"c1700"</definedName>
    <definedName name="IQ_PRETAX_INC_STDDEV_EST_CIQ" hidden="1">"c4686"</definedName>
    <definedName name="IQ_PRETAX_INC_STDDEV_EST_REUT" hidden="1">"c5352"</definedName>
    <definedName name="IQ_PRETAX_REPORT_INC_DET_EST_CIQ" hidden="1">"c12117"</definedName>
    <definedName name="IQ_PRETAX_REPORT_INC_DET_EST_CURRENCY_CIQ" hidden="1">"c12508"</definedName>
    <definedName name="IQ_PRETAX_REPORT_INC_DET_EST_DATE_CIQ" hidden="1">"c12263"</definedName>
    <definedName name="IQ_PRETAX_REPORT_INC_DET_EST_INCL_CIQ" hidden="1">"c12391"</definedName>
    <definedName name="IQ_PRETAX_REPORT_INC_DET_EST_ORIGIN_CIQ" hidden="1">"c12719"</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CIQ" hidden="1">"c4046"</definedName>
    <definedName name="IQ_PRICE_CFPS_FWD_REUT" hidden="1">"c4053"</definedName>
    <definedName name="IQ_PRICE_OVER_BVPS" hidden="1">"c1412"</definedName>
    <definedName name="IQ_PRICE_OVER_EPS_EST" hidden="1">"c174"</definedName>
    <definedName name="IQ_PRICE_OVER_EPS_EST_1" hidden="1">"c175"</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EPS_TYPE_THOM" hidden="1">"c5297"</definedName>
    <definedName name="IQ_PRIMARY_INDUSTRY" hidden="1">"c1070"</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BANK" hidden="1">"c1114"</definedName>
    <definedName name="IQ_RETURN_ASSETS_BROK" hidden="1">"c1115"</definedName>
    <definedName name="IQ_RETURN_ASSETS_DET_EST" hidden="1">"c12066"</definedName>
    <definedName name="IQ_RETURN_ASSETS_DET_EST_CIQ" hidden="1">"c12130"</definedName>
    <definedName name="IQ_RETURN_ASSETS_DET_EST_DATE" hidden="1">"c12219"</definedName>
    <definedName name="IQ_RETURN_ASSETS_DET_EST_DATE_CIQ" hidden="1">"c12276"</definedName>
    <definedName name="IQ_RETURN_ASSETS_DET_EST_INCL" hidden="1">"c12356"</definedName>
    <definedName name="IQ_RETURN_ASSETS_DET_EST_INCL_CIQ" hidden="1">"c12404"</definedName>
    <definedName name="IQ_RETURN_ASSETS_DET_EST_ORIGIN" hidden="1">"c12591"</definedName>
    <definedName name="IQ_RETURN_ASSETS_DET_EST_ORIGIN_CIQ" hidden="1">"c12645"</definedName>
    <definedName name="IQ_RETURN_ASSETS_EST" hidden="1">"c3529"</definedName>
    <definedName name="IQ_RETURN_ASSETS_EST_CIQ" hidden="1">"c3828"</definedName>
    <definedName name="IQ_RETURN_ASSETS_EST_REUT" hidden="1">"c3990"</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HIGH_EST" hidden="1">"c3530"</definedName>
    <definedName name="IQ_RETURN_ASSETS_HIGH_EST_CIQ" hidden="1">"c3830"</definedName>
    <definedName name="IQ_RETURN_ASSETS_HIGH_EST_REUT" hidden="1">"c3992"</definedName>
    <definedName name="IQ_RETURN_ASSETS_HIGH_GUIDANCE" hidden="1">"c4183"</definedName>
    <definedName name="IQ_RETURN_ASSETS_HIGH_GUIDANCE_CIQ" hidden="1">"c4595"</definedName>
    <definedName name="IQ_RETURN_ASSETS_LOW_EST" hidden="1">"c3531"</definedName>
    <definedName name="IQ_RETURN_ASSETS_LOW_EST_CIQ" hidden="1">"c3831"</definedName>
    <definedName name="IQ_RETURN_ASSETS_LOW_EST_REUT" hidden="1">"c3993"</definedName>
    <definedName name="IQ_RETURN_ASSETS_LOW_GUIDANCE" hidden="1">"c4223"</definedName>
    <definedName name="IQ_RETURN_ASSETS_LOW_GUIDANCE_CIQ" hidden="1">"c4635"</definedName>
    <definedName name="IQ_RETURN_ASSETS_MEDIAN_EST" hidden="1">"c3532"</definedName>
    <definedName name="IQ_RETURN_ASSETS_MEDIAN_EST_CIQ" hidden="1">"c3829"</definedName>
    <definedName name="IQ_RETURN_ASSETS_MEDIAN_EST_REUT" hidden="1">"c3991"</definedName>
    <definedName name="IQ_RETURN_ASSETS_NUM_EST" hidden="1">"c3527"</definedName>
    <definedName name="IQ_RETURN_ASSETS_NUM_EST_CIQ" hidden="1">"c3832"</definedName>
    <definedName name="IQ_RETURN_ASSETS_NUM_EST_REUT" hidden="1">"c3994"</definedName>
    <definedName name="IQ_RETURN_ASSETS_STDDEV_EST" hidden="1">"c3528"</definedName>
    <definedName name="IQ_RETURN_ASSETS_STDDEV_EST_CIQ" hidden="1">"c3833"</definedName>
    <definedName name="IQ_RETURN_ASSETS_STDDEV_EST_REUT" hidden="1">"c3995"</definedName>
    <definedName name="IQ_RETURN_CAPITAL" hidden="1">"c1117"</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BANK" hidden="1">"c1119"</definedName>
    <definedName name="IQ_RETURN_EQUITY_BROK" hidden="1">"c1120"</definedName>
    <definedName name="IQ_RETURN_EQUITY_DET_EST" hidden="1">"c12067"</definedName>
    <definedName name="IQ_RETURN_EQUITY_DET_EST_CIQ" hidden="1">"c12131"</definedName>
    <definedName name="IQ_RETURN_EQUITY_DET_EST_DATE" hidden="1">"c12220"</definedName>
    <definedName name="IQ_RETURN_EQUITY_DET_EST_DATE_CIQ" hidden="1">"c12277"</definedName>
    <definedName name="IQ_RETURN_EQUITY_DET_EST_INCL" hidden="1">"c12357"</definedName>
    <definedName name="IQ_RETURN_EQUITY_DET_EST_INCL_CIQ" hidden="1">"c12405"</definedName>
    <definedName name="IQ_RETURN_EQUITY_DET_EST_ORIGIN" hidden="1">"c12592"</definedName>
    <definedName name="IQ_RETURN_EQUITY_DET_EST_ORIGIN_CIQ" hidden="1">"c12646"</definedName>
    <definedName name="IQ_RETURN_EQUITY_EST" hidden="1">"c3535"</definedName>
    <definedName name="IQ_RETURN_EQUITY_EST_CIQ" hidden="1">"c3821"</definedName>
    <definedName name="IQ_RETURN_EQUITY_EST_REUT" hidden="1">"c3983"</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HIGH_EST" hidden="1">"c3536"</definedName>
    <definedName name="IQ_RETURN_EQUITY_HIGH_EST_CIQ" hidden="1">"c3823"</definedName>
    <definedName name="IQ_RETURN_EQUITY_HIGH_EST_REUT" hidden="1">"c3985"</definedName>
    <definedName name="IQ_RETURN_EQUITY_HIGH_GUIDANCE" hidden="1">"c4182"</definedName>
    <definedName name="IQ_RETURN_EQUITY_HIGH_GUIDANCE_CIQ" hidden="1">"c4594"</definedName>
    <definedName name="IQ_RETURN_EQUITY_LOW_EST" hidden="1">"c3537"</definedName>
    <definedName name="IQ_RETURN_EQUITY_LOW_EST_CIQ" hidden="1">"c3824"</definedName>
    <definedName name="IQ_RETURN_EQUITY_LOW_EST_REUT" hidden="1">"c3986"</definedName>
    <definedName name="IQ_RETURN_EQUITY_LOW_GUIDANCE" hidden="1">"c4222"</definedName>
    <definedName name="IQ_RETURN_EQUITY_LOW_GUIDANCE_CIQ" hidden="1">"c4634"</definedName>
    <definedName name="IQ_RETURN_EQUITY_MEDIAN_EST" hidden="1">"c3538"</definedName>
    <definedName name="IQ_RETURN_EQUITY_MEDIAN_EST_CIQ" hidden="1">"c3822"</definedName>
    <definedName name="IQ_RETURN_EQUITY_MEDIAN_EST_REUT" hidden="1">"c3984"</definedName>
    <definedName name="IQ_RETURN_EQUITY_NUM_EST" hidden="1">"c3533"</definedName>
    <definedName name="IQ_RETURN_EQUITY_NUM_EST_CIQ" hidden="1">"c3825"</definedName>
    <definedName name="IQ_RETURN_EQUITY_NUM_EST_REUT" hidden="1">"c3987"</definedName>
    <definedName name="IQ_RETURN_EQUITY_STDDEV_EST" hidden="1">"c3534"</definedName>
    <definedName name="IQ_RETURN_EQUITY_STDDEV_EST_CIQ" hidden="1">"c3826"</definedName>
    <definedName name="IQ_RETURN_EQUITY_STDDEV_EST_REUT" hidden="1">"c3988"</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DET_EST" hidden="1">"c12065"</definedName>
    <definedName name="IQ_REV_DET_EST_CIQ" hidden="1">"c12129"</definedName>
    <definedName name="IQ_REV_DET_EST_CURRENCY" hidden="1">"c12472"</definedName>
    <definedName name="IQ_REV_DET_EST_CURRENCY_CIQ" hidden="1">"c12520"</definedName>
    <definedName name="IQ_REV_DET_EST_DATE" hidden="1">"c12218"</definedName>
    <definedName name="IQ_REV_DET_EST_DATE_CIQ" hidden="1">"c12275"</definedName>
    <definedName name="IQ_REV_DET_EST_INCL" hidden="1">"c12355"</definedName>
    <definedName name="IQ_REV_DET_EST_INCL_CIQ" hidden="1">"c12403"</definedName>
    <definedName name="IQ_REV_DET_EST_ORIGIN" hidden="1">"c12590"</definedName>
    <definedName name="IQ_REV_DET_EST_ORIGIN_CIQ" hidden="1">"c12644"</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ACT_OR_EST_REUT" hidden="1">"c5461"</definedName>
    <definedName name="IQ_REVENUE_EST" hidden="1">"c1126"</definedName>
    <definedName name="IQ_REVENUE_EST_1" hidden="1">"c190"</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GROWTH_1" hidden="1">"c155"</definedName>
    <definedName name="IQ_REVENUE_GROWTH_2" hidden="1">"c159"</definedName>
    <definedName name="IQ_REVENUE_GUIDANCE" hidden="1">"c4519"</definedName>
    <definedName name="IQ_REVENUE_GUIDANCE_CIQ" hidden="1">"c5057"</definedName>
    <definedName name="IQ_REVENUE_HIGH_EST" hidden="1">"c1127"</definedName>
    <definedName name="IQ_REVENUE_HIGH_EST_CIQ" hidden="1">"c3618"</definedName>
    <definedName name="IQ_REVENUE_HIGH_EST_REUT" hidden="1">"c3636"</definedName>
    <definedName name="IQ_REVENUE_HIGH_GUIDANCE" hidden="1">"c4169"</definedName>
    <definedName name="IQ_REVENUE_HIGH_GUIDANCE_CIQ" hidden="1">"c4581"</definedName>
    <definedName name="IQ_REVENUE_LOW_EST" hidden="1">"c1128"</definedName>
    <definedName name="IQ_REVENUE_LOW_EST_CIQ" hidden="1">"c3619"</definedName>
    <definedName name="IQ_REVENUE_LOW_EST_REUT" hidden="1">"c3637"</definedName>
    <definedName name="IQ_REVENUE_LOW_GUIDANCE" hidden="1">"c4209"</definedName>
    <definedName name="IQ_REVENUE_LOW_GUIDANCE_CIQ" hidden="1">"c4621"</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hidden="1">39356.3214467593</definedName>
    <definedName name="IQ_RISK_ADJ_BANK_ASSETS" hidden="1">"c2670"</definedName>
    <definedName name="IQ_RISK_WEIGHTED_ASSETS_FDIC" hidden="1">"c6370"</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UNITS" hidden="1">"c10005"</definedName>
    <definedName name="IQ_SEMI_BACKLOG_VALUE" hidden="1">"c10007"</definedName>
    <definedName name="IQ_SEMI_BOOK_TO_BILL_RATIO" hidden="1">"c10008"</definedName>
    <definedName name="IQ_SEMI_BOOKINGS_AVG_PRICE" hidden="1">"c10002"</definedName>
    <definedName name="IQ_SEMI_BOOKINGS_UNITS" hidden="1">"c10001"</definedName>
    <definedName name="IQ_SEMI_BOOKINGS_VALUE" hidden="1">"c10003"</definedName>
    <definedName name="IQ_SEMI_BOOKINGS_VALUE_CHANGE" hidden="1">"c10004"</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ERVICE_FEE" hidden="1">"c8951"</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INTEREST_VOLUME" hidden="1">"c228"</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C_ACTION" hidden="1">"c2644"</definedName>
    <definedName name="IQ_SP_ISSUE_LC_DATE" hidden="1">"c2643"</definedName>
    <definedName name="IQ_SP_ISSUE_LC_LT" hidden="1">"c2645"</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ND_REC_DET_EST" hidden="1">"c12069"</definedName>
    <definedName name="IQ_STAND_REC_DET_EST_CIQ" hidden="1">"c12133"</definedName>
    <definedName name="IQ_STAND_REC_DET_EST_DATE" hidden="1">"c12222"</definedName>
    <definedName name="IQ_STAND_REC_DET_EST_DATE_CIQ" hidden="1">"c12279"</definedName>
    <definedName name="IQ_STAND_REC_DET_EST_ORIGIN" hidden="1">"c12594"</definedName>
    <definedName name="IQ_STAND_REC_DET_EST_ORIGIN_CIQ" hidden="1">"c12648"</definedName>
    <definedName name="IQ_STAND_REC_NUM_DET_EST" hidden="1">"c12068"</definedName>
    <definedName name="IQ_STAND_REC_NUM_DET_EST_CIQ" hidden="1">"c12132"</definedName>
    <definedName name="IQ_STAND_REC_NUM_DET_EST_DATE" hidden="1">"c12221"</definedName>
    <definedName name="IQ_STAND_REC_NUM_DET_EST_DATE_CIQ" hidden="1">"c12278"</definedName>
    <definedName name="IQ_STAND_REC_NUM_DET_EST_ORIGIN" hidden="1">"c12593"</definedName>
    <definedName name="IQ_STAND_REC_NUM_DET_EST_ORIGIN_CIQ" hidden="1">"c12647"</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GS_FIN" hidden="1">"c2998"</definedName>
    <definedName name="IQ_STOCK_BASED_COGS_UTIL" hidden="1">"c2997"</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UCT_FIN_CLASS" hidden="1">"c8950"</definedName>
    <definedName name="IQ_STRUCT_FIN_SERIES" hidden="1">"c8956"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DET_EST" hidden="1">"c12070"</definedName>
    <definedName name="IQ_TARGET_PRICE_DET_EST_CIQ" hidden="1">"c12134"</definedName>
    <definedName name="IQ_TARGET_PRICE_DET_EST_CURRENCY" hidden="1">"c12475"</definedName>
    <definedName name="IQ_TARGET_PRICE_DET_EST_CURRENCY_CIQ" hidden="1">"c12523"</definedName>
    <definedName name="IQ_TARGET_PRICE_DET_EST_DATE" hidden="1">"c12223"</definedName>
    <definedName name="IQ_TARGET_PRICE_DET_EST_DATE_CIQ" hidden="1">"c12280"</definedName>
    <definedName name="IQ_TARGET_PRICE_DET_EST_INCL" hidden="1">"c12358"</definedName>
    <definedName name="IQ_TARGET_PRICE_DET_EST_INCL_CIQ" hidden="1">"c12406"</definedName>
    <definedName name="IQ_TARGET_PRICE_DET_EST_ORIGIN" hidden="1">"c12729"</definedName>
    <definedName name="IQ_TARGET_PRICE_DET_EST_ORIGIN_CIQ" hidden="1">"c12730"</definedName>
    <definedName name="IQ_TARGET_PRICE_LASTCLOSE" hidden="1">"c1855"</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EST" hidden="1">"c4526"</definedName>
    <definedName name="IQ_TEV_EST_CIQ" hidden="1">"c5079"</definedName>
    <definedName name="IQ_TEV_HIGH_EST" hidden="1">"c4527"</definedName>
    <definedName name="IQ_TEV_HIGH_EST_CIQ" hidden="1">"c5080"</definedName>
    <definedName name="IQ_TEV_LOW_EST" hidden="1">"c4528"</definedName>
    <definedName name="IQ_TEV_LOW_EST_CIQ" hidden="1">"c5081"</definedName>
    <definedName name="IQ_TEV_MEDIAN_EST" hidden="1">"c4529"</definedName>
    <definedName name="IQ_TEV_MEDIAN_EST_CIQ" hidden="1">"c5082"</definedName>
    <definedName name="IQ_TEV_NUM_EST" hidden="1">"c4530"</definedName>
    <definedName name="IQ_TEV_NUM_EST_CIQ" hidden="1">"c5083"</definedName>
    <definedName name="IQ_TEV_STDDEV_EST" hidden="1">"c4531"</definedName>
    <definedName name="IQ_TEV_STDDEV_EST_CIQ" hidden="1">"c5084"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DUE" hidden="1">"c2509"</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BT_STDDEV_EST_CIQ" hidden="1">"c5091"</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ADVISORS" hidden="1">"c2387"</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ADVISORS" hidden="1">"c2388"</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BDEBT" hidden="1">"c2370"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ADVISORS" hidden="1">"c2386"</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ITEM_CIQID" hidden="1">"c8949"</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 hidden="1">"c2930"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 hidden="1">"c2932"</definedName>
    <definedName name="IQ_US_GAAP_CL_ADJ" hidden="1">"c2927"</definedName>
    <definedName name="IQ_US_GAAP_COST_REV" hidden="1">"c2965"</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 hidden="1">"c2973"</definedName>
    <definedName name="IQ_US_GAAP_DO_ADJ" hidden="1">"c2959"</definedName>
    <definedName name="IQ_US_GAAP_EXTRA_ACC_ITEMS" hidden="1">"c2972"</definedName>
    <definedName name="IQ_US_GAAP_EXTRA_ACC_ITEMS_ADJ" hidden="1">"c2958"</definedName>
    <definedName name="IQ_US_GAAP_INC_TAX" hidden="1">"c2975"</definedName>
    <definedName name="IQ_US_GAAP_INC_TAX_ADJ" hidden="1">"c2961"</definedName>
    <definedName name="IQ_US_GAAP_INTEREST_EXP" hidden="1">"c2971"</definedName>
    <definedName name="IQ_US_GAAP_INTEREST_EXP_ADJ" hidden="1">"c2957"</definedName>
    <definedName name="IQ_US_GAAP_LIAB_LT" hidden="1">"c2933"</definedName>
    <definedName name="IQ_US_GAAP_LIAB_LT_ADJ" hidden="1">"c2928"</definedName>
    <definedName name="IQ_US_GAAP_LIAB_TOTAL_LIAB" hidden="1">"c2933"</definedName>
    <definedName name="IQ_US_GAAP_MINORITY_INTEREST_IS" hidden="1">"c2974"</definedName>
    <definedName name="IQ_US_GAAP_MINORITY_INTEREST_IS_ADJ" hidden="1">"c2960"</definedName>
    <definedName name="IQ_US_GAAP_NCA" hidden="1">"c2931"</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EXCL" hidden="1">"c2977"</definedName>
    <definedName name="IQ_US_GAAP_NI_AVAIL_INCL" hidden="1">"c2978"</definedName>
    <definedName name="IQ_US_GAAP_OTHER_ADJ_ADJ" hidden="1">"c2962"</definedName>
    <definedName name="IQ_US_GAAP_OTHER_NON_OPER" hidden="1">"c2969"</definedName>
    <definedName name="IQ_US_GAAP_OTHER_NON_OPER_ADJ" hidden="1">"c2955"</definedName>
    <definedName name="IQ_US_GAAP_OTHER_OPER" hidden="1">"c2968"</definedName>
    <definedName name="IQ_US_GAAP_OTHER_OPER_ADJ" hidden="1">"c2954"</definedName>
    <definedName name="IQ_US_GAAP_RD" hidden="1">"c2967"</definedName>
    <definedName name="IQ_US_GAAP_RD_ADJ" hidden="1">"c2953"</definedName>
    <definedName name="IQ_US_GAAP_SGA" hidden="1">"c2966"</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 hidden="1">"c2964"</definedName>
    <definedName name="IQ_US_GAAP_TOTAL_REV_ADJ" hidden="1">"c2950"</definedName>
    <definedName name="IQ_US_GAAP_TOTAL_UNUSUAL" hidden="1">"c2970"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RA7" hidden="1">"$A$8:$A$37"</definedName>
    <definedName name="IQRA8" hidden="1">"$A$9:$A$261"</definedName>
    <definedName name="IQRAA7" hidden="1">"$AA$8:$AA$51"</definedName>
    <definedName name="IQRAC7" hidden="1">"$AC$8:$AC$95"</definedName>
    <definedName name="IQRAD7" hidden="1">"$AD$8:$AD$54"</definedName>
    <definedName name="IQRAE7" hidden="1">"$AE$8:$AE$69"</definedName>
    <definedName name="IQRAF7" hidden="1">"$AF$8:$AF$51"</definedName>
    <definedName name="IQRAG7" hidden="1">"$AG$8:$AG$56"</definedName>
    <definedName name="IQRAH7" hidden="1">"$AH$8:$AH$43"</definedName>
    <definedName name="IQRAI7" hidden="1">"$AI$8:$AI$34"</definedName>
    <definedName name="IQRAJ7" hidden="1">"$AJ$8:$AJ$35"</definedName>
    <definedName name="IQRAK7" hidden="1">"$AK$8:$AK$18"</definedName>
    <definedName name="IQRAL7" hidden="1">"$AL$8:$AL$20"</definedName>
    <definedName name="IQRB21" hidden="1">"$C$21"</definedName>
    <definedName name="IQRB8" hidden="1">"$B$9:$B$261"</definedName>
    <definedName name="IQRC8" hidden="1">"$C$9:$C$261"</definedName>
    <definedName name="IQRData1A8" hidden="1">#REF!</definedName>
    <definedName name="IQRData1B8" hidden="1">#REF!</definedName>
    <definedName name="IQRData1C8" hidden="1">#REF!</definedName>
    <definedName name="IQRDetailedCompsA7" hidden="1">#REF!</definedName>
    <definedName name="IQRN38" hidden="1">"$N$39:$N$82"</definedName>
    <definedName name="IQRN82" hidden="1">"$N$83:$N$126"</definedName>
    <definedName name="IQROnePagerAF17" hidden="1">#REF!</definedName>
    <definedName name="IQROnePagerAP89" hidden="1">#REF!</definedName>
    <definedName name="IQROnePagerAR89" hidden="1">#REF!</definedName>
    <definedName name="IQROnePagerAT89" hidden="1">#REF!</definedName>
    <definedName name="IQROnePagerAV89" hidden="1">#REF!</definedName>
    <definedName name="IQROnePagerAX89" hidden="1">#REF!</definedName>
    <definedName name="IQROnePagerAZ17" hidden="1">#REF!</definedName>
    <definedName name="IQRS12" hidden="1">"$S$13:$S$264"</definedName>
    <definedName name="IQRSheet1BJ18" hidden="1">#REF!</definedName>
    <definedName name="IQRSheet1BR18" hidden="1">#REF!</definedName>
    <definedName name="IQRSheet1BS18" hidden="1">#REF!</definedName>
    <definedName name="IQRSheet1BT18" hidden="1">#REF!</definedName>
    <definedName name="IQRSheet1W18" hidden="1">#REF!</definedName>
    <definedName name="IQRStockChartAC7" hidden="1">#REF!</definedName>
    <definedName name="IQRStockChartAD7" hidden="1">#REF!</definedName>
    <definedName name="IQRStockChartAE7" hidden="1">#REF!</definedName>
    <definedName name="IQRStockChartAF7" hidden="1">#REF!</definedName>
    <definedName name="IQRStockChartAG7" hidden="1">#REF!</definedName>
    <definedName name="IQRStockChartAH7" hidden="1">#REF!</definedName>
    <definedName name="IQRStockChartAI7" hidden="1">#REF!</definedName>
    <definedName name="IQRStockChartAJ7" hidden="1">#REF!</definedName>
    <definedName name="IQRStockChartAK7" hidden="1">#REF!</definedName>
    <definedName name="IQRStockChartAL7" hidden="1">#REF!</definedName>
    <definedName name="IQRStockChartS12" hidden="1">#REF!</definedName>
    <definedName name="IQRStockGraphAC7" hidden="1">#REF!</definedName>
    <definedName name="IQRStockGraphAD7" hidden="1">#REF!</definedName>
    <definedName name="IQRStockGraphAE7" hidden="1">#REF!</definedName>
    <definedName name="IQRStockGraphAF7" hidden="1">#REF!</definedName>
    <definedName name="IQRStockGraphAG7" hidden="1">#REF!</definedName>
    <definedName name="IQRStockGraphAH7" hidden="1">#REF!</definedName>
    <definedName name="IQRStockGraphAI7" hidden="1">#REF!</definedName>
    <definedName name="IQRStockGraphAJ7" hidden="1">#REF!</definedName>
    <definedName name="IQRStockGraphAK7" hidden="1">#REF!</definedName>
    <definedName name="IQRStockGraphAL7" hidden="1">#REF!</definedName>
    <definedName name="IQRStockGraphS12" hidden="1">#REF!</definedName>
    <definedName name="IQRW18" hidden="1">"$W$19:$W$56"</definedName>
    <definedName name="iQShowHideColumns" hidden="1">"iQShowAll"</definedName>
    <definedName name="ira">#REF!</definedName>
    <definedName name="irc">#REF!</definedName>
    <definedName name="ire">#REF!</definedName>
    <definedName name="IRE_NET">103</definedName>
    <definedName name="irf">#REF!</definedName>
    <definedName name="irg">#REF!</definedName>
    <definedName name="irgList">#REF!</definedName>
    <definedName name="irp">#REF!</definedName>
    <definedName name="IS">#REF!</definedName>
    <definedName name="is1_">#REF!</definedName>
    <definedName name="is2_">#REF!</definedName>
    <definedName name="is3_">#REF!</definedName>
    <definedName name="is4_">#REF!</definedName>
    <definedName name="is5_">#REF!</definedName>
    <definedName name="isb">#REF!</definedName>
    <definedName name="isc">#REF!</definedName>
    <definedName name="ise">#REF!</definedName>
    <definedName name="isf">#REF!</definedName>
    <definedName name="ishares">#REF!</definedName>
    <definedName name="isi">#REF!</definedName>
    <definedName name="isl">#REF!</definedName>
    <definedName name="ISLE">#REF!</definedName>
    <definedName name="ISLE_CONS00">#REF!</definedName>
    <definedName name="ISLE_CONS01">#REF!</definedName>
    <definedName name="ISLE_CONS99">#REF!</definedName>
    <definedName name="ISLE_CONSENSUS">#REF!</definedName>
    <definedName name="isn">#REF!</definedName>
    <definedName name="IsSector">#REF!</definedName>
    <definedName name="Issued">#REF!</definedName>
    <definedName name="ist">#REF!</definedName>
    <definedName name="ITA_NET">115</definedName>
    <definedName name="Item_1">#REF!</definedName>
    <definedName name="Item_10">#REF!</definedName>
    <definedName name="Item_11">#REF!</definedName>
    <definedName name="Item_12">#REF!</definedName>
    <definedName name="Item_13">#REF!</definedName>
    <definedName name="Item_14">#REF!</definedName>
    <definedName name="Item_15">#REF!</definedName>
    <definedName name="Item_16">#REF!</definedName>
    <definedName name="Item_17">#REF!</definedName>
    <definedName name="Item_18">#REF!</definedName>
    <definedName name="Item_19">#REF!</definedName>
    <definedName name="Item_2">#REF!</definedName>
    <definedName name="Item_20">#REF!</definedName>
    <definedName name="Item_3">#REF!</definedName>
    <definedName name="Item_4">#REF!</definedName>
    <definedName name="Item_5">#REF!</definedName>
    <definedName name="Item_6">#REF!</definedName>
    <definedName name="Item_7">#REF!</definedName>
    <definedName name="Item_8">#REF!</definedName>
    <definedName name="Item_9">#REF!</definedName>
    <definedName name="item_name">#REF!</definedName>
    <definedName name="ITEMS">#REF!</definedName>
    <definedName name="itp">#REF!</definedName>
    <definedName name="iub">#REF!</definedName>
    <definedName name="iue">1</definedName>
    <definedName name="iueList">#REF!</definedName>
    <definedName name="iuesymbol">"NT$"</definedName>
    <definedName name="iun">1000000</definedName>
    <definedName name="iunsymbol">"NT$m"</definedName>
    <definedName name="ius">1000000</definedName>
    <definedName name="iusSymbol">#REF!</definedName>
    <definedName name="iva">#REF!</definedName>
    <definedName name="ivday">#REF!</definedName>
    <definedName name="ivr">#REF!</definedName>
    <definedName name="iwb">#REF!</definedName>
    <definedName name="j" hidden="1">{"'Directory'!$A$72:$E$91"}</definedName>
    <definedName name="JAP_NET">113</definedName>
    <definedName name="jen" hidden="1">{TRUE,TRUE,-1.25,-15.5,456.75,279.75,FALSE,FALSE,TRUE,TRUE,0,1,8,1,4,6,3,4,TRUE,TRUE,3,TRUE,1,TRUE,100,"Swvu.turnover.","ACwvu.turnover.",1,FALSE,FALSE,0.511811023622047,0.511811023622047,0.511811023622047,0.511811023622047,1,"","",FALSE,FALSE,FALSE,FALSE,1,#N/A,1,1,#DIV/0!,FALSE,"Rwvu.turnover.",#N/A,FALSE,FALSE}</definedName>
    <definedName name="jetstream">#REF!</definedName>
    <definedName name="jetstream_01">#REF!</definedName>
    <definedName name="jetstream_02">#REF!</definedName>
    <definedName name="jetstream_03">#REF!</definedName>
    <definedName name="jetstream_04">#REF!</definedName>
    <definedName name="jetstream_05">#REF!</definedName>
    <definedName name="jetstream_06">#REF!</definedName>
    <definedName name="jim" hidden="1">{"'Directory'!$A$72:$E$91"}</definedName>
    <definedName name="jimb" hidden="1">{"'Directory'!$A$72:$E$91"}</definedName>
    <definedName name="jk" hidden="1">{#N/A,#N/A,FALSE,"title";#N/A,#N/A,FALSE,"AVE VEH";#N/A,#N/A,FALSE,"METRICS";#N/A,#N/A,FALSE,"Prod Cost";#N/A,#N/A,FALSE,"CMTOTCST";#N/A,#N/A,FALSE,"Roadmap";#N/A,#N/A,FALSE,"Road Text";#N/A,#N/A,FALSE,"VAVE";#N/A,#N/A,FALSE,"Warranty #1";#N/A,#N/A,FALSE,"Warranty #2";#N/A,#N/A,FALSE,"Purchasing"}</definedName>
    <definedName name="jkl" hidden="1">{"Presentation",#N/A,FALSE,"Feb96 - ALL"}</definedName>
    <definedName name="JQH">#REF!</definedName>
    <definedName name="JQH_CONS00">#REF!</definedName>
    <definedName name="JQH_CONS01">#REF!</definedName>
    <definedName name="JQH_CONS99">#REF!</definedName>
    <definedName name="JYOTI">#REF!</definedName>
    <definedName name="k" hidden="1">#REF!</definedName>
    <definedName name="KEITH">#REF!</definedName>
    <definedName name="KeithData">#REF!</definedName>
    <definedName name="KEITHDATABS">#REF!</definedName>
    <definedName name="key">#REF!</definedName>
    <definedName name="KG">#REF!</definedName>
    <definedName name="KM_Metric">OFFSET(#REF!,0,0,COUNTA(#REF!)-1)</definedName>
    <definedName name="KOR_NET">121</definedName>
    <definedName name="KP" hidden="1">{"pep204a",#N/A,FALSE,"tpepsum4a";"pep205a",#N/A,FALSE,"tpepsum4a";"wpep204a",#N/A,FALSE,"tpepsum4a";"wpep205a",#N/A,FALSE,"tpepsum4a"}</definedName>
    <definedName name="LandDnav">#REF!</definedName>
    <definedName name="LANYI">#REF!</definedName>
    <definedName name="Last_BS">#REF!</definedName>
    <definedName name="LastListUpdate">0</definedName>
    <definedName name="LastQ">#REF!</definedName>
    <definedName name="LastYE">#REF!</definedName>
    <definedName name="Latin_American_Domestic_Revenues">#REF!</definedName>
    <definedName name="Latin_American_Non_Domestic_Revenues">#REF!</definedName>
    <definedName name="Latin_American_Total_Revenues">#REF!</definedName>
    <definedName name="LBO" hidden="1">{#N/A,#N/A,FALSE,"Projections";#N/A,#N/A,FALSE,"Multiples Valuation";#N/A,#N/A,FALSE,"LBO";#N/A,#N/A,FALSE,"Multiples_Sensitivity";#N/A,#N/A,FALSE,"Summary"}</definedName>
    <definedName name="lbodate">#REF!</definedName>
    <definedName name="lbodate1">#REF!</definedName>
    <definedName name="lbodate2">#REF!</definedName>
    <definedName name="lboex">#REF!</definedName>
    <definedName name="LBOR">#REF!</definedName>
    <definedName name="LCI">#REF!</definedName>
    <definedName name="Lehmans" hidden="1">{TRUE,TRUE,-1.25,-15.5,456.75,279.75,FALSE,FALSE,TRUE,TRUE,0,1,18,1,199,6,3,4,TRUE,TRUE,3,TRUE,1,TRUE,100,"Swvu.cash.","ACwvu.cash.",1,FALSE,FALSE,0.511811023622047,0.511811023622047,0.511811023622047,0.511811023622047,1,"","",FALSE,FALSE,FALSE,FALSE,1,#N/A,1,1,#DIV/0!,FALSE,"Rwvu.cash.",#N/A,FALSE,FALSE}</definedName>
    <definedName name="lessbbiebitda00">#REF!</definedName>
    <definedName name="lessbbiebitda01">#REF!</definedName>
    <definedName name="lessbbiebitda02">#REF!</definedName>
    <definedName name="lessinfebitda00">#REF!</definedName>
    <definedName name="lessinfebitda01">#REF!</definedName>
    <definedName name="lessinfebitda02">#REF!</definedName>
    <definedName name="LIBOR">#REF!</definedName>
    <definedName name="License_Rev">#REF!</definedName>
    <definedName name="License_Revenue">#REF!</definedName>
    <definedName name="License_Revenue_Existing_Customers">#REF!</definedName>
    <definedName name="License_Revenue_New_Customers">#REF!</definedName>
    <definedName name="limcount" hidden="1">2</definedName>
    <definedName name="Linking_Range_1">#REF!</definedName>
    <definedName name="Linking_Range_2">#REF!</definedName>
    <definedName name="Linking_Range_3">#REF!</definedName>
    <definedName name="Linking_Range_4">#REF!</definedName>
    <definedName name="Linking_Range_5">#REF!</definedName>
    <definedName name="Linking_Range_6">#REF!</definedName>
    <definedName name="Linking_Range_7">#REF!</definedName>
    <definedName name="Linking_Range_8">#REF!</definedName>
    <definedName name="LionADRShares">#REF!</definedName>
    <definedName name="LionADRStkId">#REF!</definedName>
    <definedName name="LionBasicData">#REF!</definedName>
    <definedName name="LionBD5YrEPSGrowth">#REF!</definedName>
    <definedName name="LionBDAction">#REF!</definedName>
    <definedName name="LionBDActionLookUp">#REF!</definedName>
    <definedName name="LionBDADRAction">#REF!</definedName>
    <definedName name="LionBDADRCurrency">#REF!</definedName>
    <definedName name="LionBDADRInvOpinion1">#REF!</definedName>
    <definedName name="LionBDADRInvOpinion2">#REF!</definedName>
    <definedName name="LionBDADRInvOpinion3">#REF!</definedName>
    <definedName name="LionBDADRInvOpinion4">#REF!</definedName>
    <definedName name="LionBDADROpinionDate">#REF!</definedName>
    <definedName name="LionBDADRPrcObjCurrency">#REF!</definedName>
    <definedName name="LionBDADRPrice">#REF!</definedName>
    <definedName name="LionBDADRPriceObj">#REF!</definedName>
    <definedName name="LionBDADRSharesCells">#REF!</definedName>
    <definedName name="LionBDADRSymbolExch">#REF!</definedName>
    <definedName name="LionBDBookValuePerShare">#REF!</definedName>
    <definedName name="LionBDBooKValueTitle">#REF!</definedName>
    <definedName name="LionBDChangeReason">#REF!</definedName>
    <definedName name="LionBDChangeReasonLookUp">#REF!</definedName>
    <definedName name="LionBDCompanyName">#REF!</definedName>
    <definedName name="LionBDCurrency">#REF!</definedName>
    <definedName name="LionBDExchRate">#REF!</definedName>
    <definedName name="LionBDExchRateUnits">#REF!</definedName>
    <definedName name="LionBDFreeFloat">#REF!</definedName>
    <definedName name="LionBDInvCharacteristics">#REF!</definedName>
    <definedName name="LionBDInvCharLookUp">#REF!</definedName>
    <definedName name="LionBDInvOpinion1">#REF!</definedName>
    <definedName name="LionBDInvOpinion1LookUp">#REF!</definedName>
    <definedName name="LionBDInvOpinion2">#REF!</definedName>
    <definedName name="LionBDInvOpinion2LookUp">#REF!</definedName>
    <definedName name="LionBDInvOpinion3">#REF!</definedName>
    <definedName name="LionBDInvOpinion3LookUp">#REF!</definedName>
    <definedName name="LionBDInvOpinion4">#REF!</definedName>
    <definedName name="LionBDInvOpinion4LookUp">#REF!</definedName>
    <definedName name="LionBDInvOpinionLookUp">#REF!</definedName>
    <definedName name="LionBDLatestActual">#REF!</definedName>
    <definedName name="LionBDLinkedStk">#REF!</definedName>
    <definedName name="LionBDLocalPrice">#REF!</definedName>
    <definedName name="LionBDMarketCap">#REF!</definedName>
    <definedName name="LionBDMarketCapUnits">#REF!</definedName>
    <definedName name="LionBDNetDebtEquity">#REF!</definedName>
    <definedName name="LionBDOpinionDate">#REF!</definedName>
    <definedName name="LionBDPERelHomeMkt">#REF!</definedName>
    <definedName name="LionBDPERelHomeMktTitle">#REF!</definedName>
    <definedName name="LionBDPrcObjCurrency">#REF!</definedName>
    <definedName name="LionBDPriceBookRatio">#REF!</definedName>
    <definedName name="LionBDPriceObj">#REF!</definedName>
    <definedName name="LionBDQRQAdd">#REF!</definedName>
    <definedName name="LionBDQRQChange">#REF!</definedName>
    <definedName name="LionBDQRQRestriction">#REF!</definedName>
    <definedName name="LionBDQRQReview">#REF!</definedName>
    <definedName name="LionBDROEAverage">#REF!</definedName>
    <definedName name="LionBDROETitle">#REF!</definedName>
    <definedName name="LionBDSharesInIssue">#REF!</definedName>
    <definedName name="LionBDSharesToADR">#REF!</definedName>
    <definedName name="LionBDSplitFactor">#REF!</definedName>
    <definedName name="LionBDStockCode">#REF!</definedName>
    <definedName name="LionBDStockCodesLookUp">#REF!</definedName>
    <definedName name="LionBDSymbolExch">#REF!</definedName>
    <definedName name="LionBDWorksheetName">#REF!</definedName>
    <definedName name="LionBDYearEnd">#REF!</definedName>
    <definedName name="LionDataSheetRange">#REF!,#REF!,#REF!</definedName>
    <definedName name="LionKDAGMDate">#REF!</definedName>
    <definedName name="LionKDNetDivQ1">#REF!</definedName>
    <definedName name="LionKDNetDivQ2">#REF!</definedName>
    <definedName name="LionKDNetDivQ3">#REF!</definedName>
    <definedName name="LionKDNetDivQ4">#REF!</definedName>
    <definedName name="LionKDPaidDateQ1">#REF!</definedName>
    <definedName name="LionKDPaidDateQ2">#REF!</definedName>
    <definedName name="LionKDPaidDateQ3">#REF!</definedName>
    <definedName name="LionKDPaidDateQ4">#REF!</definedName>
    <definedName name="LionKDQ1">#REF!</definedName>
    <definedName name="LionKDQ1Row">#REF!</definedName>
    <definedName name="LionKDQ2">#REF!</definedName>
    <definedName name="LionKDQ3">#REF!</definedName>
    <definedName name="LionKDQ3Row">#REF!</definedName>
    <definedName name="LionKDQ4">#REF!</definedName>
    <definedName name="LionKDRAPubDate">#REF!</definedName>
    <definedName name="LionKDResultsDateSection">#REF!</definedName>
    <definedName name="LionKDWorksheetName">#REF!</definedName>
    <definedName name="LionKDXdDateQ1">#REF!</definedName>
    <definedName name="LionKDXdDateQ2">#REF!</definedName>
    <definedName name="LionKDXdDateQ3">#REF!</definedName>
    <definedName name="LionKDXdDateQ4">#REF!</definedName>
    <definedName name="LionKeyDates">#REF!</definedName>
    <definedName name="LionKeyDatesScreen">#REF!,#REF!</definedName>
    <definedName name="LionMDY">#REF!</definedName>
    <definedName name="LionMPE">#REF!</definedName>
    <definedName name="LionPCWorksheetName">#REF!</definedName>
    <definedName name="LionPeriodDates">#REF!</definedName>
    <definedName name="LionPieChart1Data">#REF!</definedName>
    <definedName name="LionPieChart1Title">#REF!</definedName>
    <definedName name="LionPieChart2Data">#REF!</definedName>
    <definedName name="LionPieChart2Title">#REF!</definedName>
    <definedName name="LionPieChartOldRevNo1">#REF!</definedName>
    <definedName name="LionPieChartOldRevNo2">#REF!</definedName>
    <definedName name="LionPieCharts">#REF!</definedName>
    <definedName name="LionPrice">#REF!</definedName>
    <definedName name="LionStkResearchOldRevNo1">#REF!</definedName>
    <definedName name="LionStkResearchOldRevNo2">#REF!</definedName>
    <definedName name="listdate">#REF!</definedName>
    <definedName name="ListOffset" hidden="1">1</definedName>
    <definedName name="lkj">[0]!lkj</definedName>
    <definedName name="LNGf">#REF!</definedName>
    <definedName name="LOD">#REF!</definedName>
    <definedName name="LOD_CONS00">#REF!</definedName>
    <definedName name="LOD_CONS01">#REF!</definedName>
    <definedName name="LOD_CONS99">#REF!</definedName>
    <definedName name="LODGING_PD">#REF!</definedName>
    <definedName name="LogInResponse">#REF!</definedName>
    <definedName name="London">#REF!</definedName>
    <definedName name="long">#REF!</definedName>
    <definedName name="Long_Term_Debt">#REF!</definedName>
    <definedName name="Long_Term_Rev_Growth">#REF!</definedName>
    <definedName name="Longterm_Deferred_Revenue">#REF!</definedName>
    <definedName name="LookupCurrency">#REF!</definedName>
    <definedName name="LookupRegion">#REF!</definedName>
    <definedName name="LookupSectorStructure">#REF!</definedName>
    <definedName name="Loss_On_Fixed_Asset_Sales">#REF!</definedName>
    <definedName name="LOU">#REF!</definedName>
    <definedName name="LOW">#REF!</definedName>
    <definedName name="lshares">#REF!</definedName>
    <definedName name="LT_Debt">#REF!</definedName>
    <definedName name="lt_growth">#REF!</definedName>
    <definedName name="ltgr">#REF!</definedName>
    <definedName name="luxuDnav">#REF!</definedName>
    <definedName name="luxuInav">#REF!</definedName>
    <definedName name="LVLT_LTMEBITDA">#REF!</definedName>
    <definedName name="LVLT_LTMRev">#REF!</definedName>
    <definedName name="LVMH">#REF!</definedName>
    <definedName name="LVMH_CONS00">#REF!</definedName>
    <definedName name="LVMH_CONS01">#REF!</definedName>
    <definedName name="LVMH_CONS99">#REF!</definedName>
    <definedName name="LVMHY">#REF!</definedName>
    <definedName name="LWSN">#REF!</definedName>
    <definedName name="LYN">#REF!</definedName>
    <definedName name="m" hidden="1">{"pep204a",#N/A,FALSE,"tpepsum4a";"pep205a",#N/A,FALSE,"tpepsum4a";"wpep204a",#N/A,FALSE,"tpepsum4a";"wpep205a",#N/A,FALSE,"tpepsum4a"}</definedName>
    <definedName name="M_PlaceofPath" hidden="1">"\\SNYCEQT0100\HOME\LZURLO\DATA\TELMEX\Models\tmx_vdf.xls"</definedName>
    <definedName name="M1_Seasonality">0.3</definedName>
    <definedName name="M2_Seasonality">0.3</definedName>
    <definedName name="M3_Seasonality">0.4</definedName>
    <definedName name="MACRO.printIT" localSheetId="9">#REF!</definedName>
    <definedName name="MACRO.printIT" localSheetId="3">#REF!</definedName>
    <definedName name="MACRO.printIT" localSheetId="10">#REF!</definedName>
    <definedName name="MACRO.printIT" localSheetId="5">#REF!</definedName>
    <definedName name="MACRO.printIT" localSheetId="11">#REF!</definedName>
    <definedName name="MACRO.printIT" localSheetId="0">#REF!</definedName>
    <definedName name="MACRO.printIT">#REF!</definedName>
    <definedName name="MACROS">#REF!</definedName>
    <definedName name="Maint_Cap_Exp">#REF!</definedName>
    <definedName name="Maint_Rev">#REF!</definedName>
    <definedName name="Maintenance_Capital_Expenditure">#REF!</definedName>
    <definedName name="Maintenance_Revenue">#REF!</definedName>
    <definedName name="Maintenance_Writedown_Acquisitions">#REF!</definedName>
    <definedName name="major" hidden="1">{"rev",#N/A,FALSE,"ppepsum";"vcost",#N/A,FALSE,"ppepsum";"ecprof",#N/A,FALSE,"ppepsum"}</definedName>
    <definedName name="MAR">#REF!</definedName>
    <definedName name="MAR_00EA">#REF!</definedName>
    <definedName name="MAR_00EPS">#REF!</definedName>
    <definedName name="MAR_01EA">#REF!</definedName>
    <definedName name="MAR_01EPS">#REF!</definedName>
    <definedName name="MAR_02EA">#REF!</definedName>
    <definedName name="MAR_02EPS">#REF!</definedName>
    <definedName name="MAR_99EA">#REF!</definedName>
    <definedName name="MAR_99EPS">#REF!</definedName>
    <definedName name="MAR_CONS00">#REF!</definedName>
    <definedName name="MAR_CONS01">#REF!</definedName>
    <definedName name="MAR_CONS99">#REF!</definedName>
    <definedName name="MAR_EA01">#REF!</definedName>
    <definedName name="MAR_Rating">#REF!</definedName>
    <definedName name="MAR_Target">#REF!</definedName>
    <definedName name="Market_Capitalisation">#REF!</definedName>
    <definedName name="marketreturn">#REF!</definedName>
    <definedName name="massDnav">#REF!</definedName>
    <definedName name="massInav">#REF!</definedName>
    <definedName name="Master_00">#REF!</definedName>
    <definedName name="Master_01">#REF!</definedName>
    <definedName name="Master_02">#REF!</definedName>
    <definedName name="Master_03">#REF!</definedName>
    <definedName name="Master_04">#REF!</definedName>
    <definedName name="Master_05">#REF!</definedName>
    <definedName name="Master_06">#REF!</definedName>
    <definedName name="Master_07">#REF!</definedName>
    <definedName name="Master_08">#REF!</definedName>
    <definedName name="Master_09">#REF!</definedName>
    <definedName name="Master_10">#REF!</definedName>
    <definedName name="Master_11">#REF!</definedName>
    <definedName name="Master_98">#REF!</definedName>
    <definedName name="Master_99">#REF!</definedName>
    <definedName name="Master_Adj_EBITDA">#REF!</definedName>
    <definedName name="Master_Adj_EPS">#REF!</definedName>
    <definedName name="Master_CFS">#REF!</definedName>
    <definedName name="Master_COGS">#REF!</definedName>
    <definedName name="Master_Continuing_EPS">#REF!</definedName>
    <definedName name="Master_Dep">#REF!</definedName>
    <definedName name="Master_EBITDA">#REF!</definedName>
    <definedName name="Master_Interest_Expense">#REF!</definedName>
    <definedName name="Master_Interest_Income">#REF!</definedName>
    <definedName name="Master_Minorities">#REF!</definedName>
    <definedName name="Master_Reported_EPS">#REF!</definedName>
    <definedName name="Master_Reported_Net_Income">#REF!</definedName>
    <definedName name="Master_SGA">#REF!</definedName>
    <definedName name="Master_Shares">#REF!</definedName>
    <definedName name="Master_Stock">#REF!</definedName>
    <definedName name="Master_Tax">#REF!</definedName>
    <definedName name="Master_Total_Revenue">#REF!</definedName>
    <definedName name="MBG">#REF!</definedName>
    <definedName name="MBG_Rating">#REF!</definedName>
    <definedName name="MBG_Target">#REF!</definedName>
    <definedName name="MCAPX00">#REF!</definedName>
    <definedName name="MCAPX02">#REF!</definedName>
    <definedName name="MCAPX03">#REF!</definedName>
    <definedName name="MCFMARG94">#REF!</definedName>
    <definedName name="MCFMARG95">#REF!</definedName>
    <definedName name="MCFMARG96">#REF!</definedName>
    <definedName name="MCFMARG97">#REF!</definedName>
    <definedName name="MCFMARG98">#REF!</definedName>
    <definedName name="MCIA_LTMPFEBITDA">#REF!</definedName>
    <definedName name="MCIA_LTMPFRev">#REF!</definedName>
    <definedName name="Med_prod" hidden="1">{#N/A,#N/A,FALSE,"Prem_Sum";#N/A,#N/A,FALSE,"Prem"}</definedName>
    <definedName name="Med_prod.xls" hidden="1">{#N/A,#N/A,FALSE,"FACTSHEETS";#N/A,#N/A,FALSE,"pump";#N/A,#N/A,FALSE,"filter"}</definedName>
    <definedName name="Med_products" hidden="1">{#N/A,#N/A,FALSE,"FACTSHEETS";#N/A,#N/A,FALSE,"pump";#N/A,#N/A,FALSE,"filter"}</definedName>
    <definedName name="Metric_Type">OFFSET(#REF!,0,0,COUNTA(#REF!)-1)</definedName>
    <definedName name="Mexico1">#REF!</definedName>
    <definedName name="Mexico2">#REF!</definedName>
    <definedName name="MGG">#REF!</definedName>
    <definedName name="MGG_00Ea">#REF!</definedName>
    <definedName name="MGG_00EPS">#REF!</definedName>
    <definedName name="MGG_01Ea">#REF!</definedName>
    <definedName name="MGG_01EPS">#REF!</definedName>
    <definedName name="MGG_99Ea">#REF!</definedName>
    <definedName name="MGG_99EPS">#REF!</definedName>
    <definedName name="MGG_Rating">#REF!</definedName>
    <definedName name="MGG_Target">#REF!</definedName>
    <definedName name="mil">1000000</definedName>
    <definedName name="Minorities">#REF!</definedName>
    <definedName name="Minorities_MV">#REF!</definedName>
    <definedName name="Minority_Interests">#REF!</definedName>
    <definedName name="Minority_Interests_Balance_Sheet">#REF!</definedName>
    <definedName name="minutes" hidden="1">{"pep204a",#N/A,FALSE,"tpepsum4a";"pep205a",#N/A,FALSE,"tpepsum4a";"wpep204a",#N/A,FALSE,"tpepsum4a";"wpep205a",#N/A,FALSE,"tpepsum4a"}</definedName>
    <definedName name="MIR">#REF!</definedName>
    <definedName name="MIR_Rating">#REF!</definedName>
    <definedName name="Miscellaneous">#REF!</definedName>
    <definedName name="MktList">#REF!</definedName>
    <definedName name="ML_1c3d1n6n">#REF!</definedName>
    <definedName name="ML_1s1v5i2q">#REF!</definedName>
    <definedName name="ML_1t5s6u1f">#REF!</definedName>
    <definedName name="ML_1y7a6c1t">#REF!</definedName>
    <definedName name="ML_2s2x3j2a">#REF!</definedName>
    <definedName name="ML_3b3j3x9k">#REF!</definedName>
    <definedName name="ML_3c7g1a7g">#REF!</definedName>
    <definedName name="ML_3e2q4k7i">#REF!</definedName>
    <definedName name="ML_3g2w4j4p">#REF!</definedName>
    <definedName name="ML_3p5d9q5j">#REF!</definedName>
    <definedName name="ML_3y1j4m2m">#REF!</definedName>
    <definedName name="ML_5g9z1u4m">#REF!</definedName>
    <definedName name="ML_5h6q3g8u">#REF!</definedName>
    <definedName name="ML_5j3r9k1m">#REF!</definedName>
    <definedName name="ML_5j3u6k8m">#REF!</definedName>
    <definedName name="ML_5j6v5l8m">#REF!</definedName>
    <definedName name="ML_5s4y2z6m">#REF!</definedName>
    <definedName name="ML_5s7z1o2m">#REF!</definedName>
    <definedName name="ML_6d6x3l7z">#REF!</definedName>
    <definedName name="ML_6f2p1m9g">#REF!</definedName>
    <definedName name="ML_6j5x3m8z">#REF!</definedName>
    <definedName name="ML_6r9u1n9k">#REF!</definedName>
    <definedName name="ML_6s4w4z2z">#REF!</definedName>
    <definedName name="ML_6u5s8m5z">#REF!</definedName>
    <definedName name="ML_6y9f7y3n">#REF!</definedName>
    <definedName name="ML_7g5e5e2b">#REF!</definedName>
    <definedName name="ML_7m5m4k3b">#REF!</definedName>
    <definedName name="ML_7n6h3t1t">#REF!</definedName>
    <definedName name="ML_7u6z1l5i">#REF!</definedName>
    <definedName name="ML_8b9j5t1p">#REF!</definedName>
    <definedName name="ML_8c2q5i2r">#REF!</definedName>
    <definedName name="ML_8h5e9i3c">#REF!</definedName>
    <definedName name="ML_8h7g3c9i">#REF!</definedName>
    <definedName name="ML_8j6r9l1j">#REF!</definedName>
    <definedName name="ML_8r1k8t4y">#REF!</definedName>
    <definedName name="ML_8s8y2t6j">#REF!</definedName>
    <definedName name="ML_9j3u6k1w">#REF!</definedName>
    <definedName name="ML_9j8u6t1w">#REF!</definedName>
    <definedName name="ML_9n1s4m5f">#REF!</definedName>
    <definedName name="mn">[0]!mn</definedName>
    <definedName name="mno" hidden="1">{#N/A,#N/A,FALSE,"title";#N/A,#N/A,FALSE,"AVE VEH";#N/A,#N/A,FALSE,"METRICS";#N/A,#N/A,FALSE,"Prod Cost";#N/A,#N/A,FALSE,"CMTOTCST";#N/A,#N/A,FALSE,"Roadmap";#N/A,#N/A,FALSE,"Road Text";#N/A,#N/A,FALSE,"VAVE";#N/A,#N/A,FALSE,"Warranty #1";#N/A,#N/A,FALSE,"Warranty #2";#N/A,#N/A,FALSE,"Purchasing"}</definedName>
    <definedName name="MochaSlot">#REF!</definedName>
    <definedName name="mod">#N/A</definedName>
    <definedName name="model">[0]!income,[0]!qinc9495,[0]!qinc9697,[0]!Sales,[0]!qsales9495,[0]!qsales9697,[0]!expense,[0]!qexp9495,[0]!qexp9697,[0]!key,[0]!Balance,[0]!CASH,[0]!forecast,[0]!summary,[0]!actest</definedName>
    <definedName name="Model_Name">#REF!</definedName>
    <definedName name="Module1.Clear">#N/A</definedName>
    <definedName name="Module1.Contract">#N/A</definedName>
    <definedName name="Module1.ContractEnd">#N/A</definedName>
    <definedName name="Module1.Options">#N/A</definedName>
    <definedName name="Module2.Clear">#N/A</definedName>
    <definedName name="Module2.Contract">#N/A</definedName>
    <definedName name="Module2.ContractEnd">#N/A</definedName>
    <definedName name="Module2.Options">#N/A</definedName>
    <definedName name="MOhotelNAV">#REF!</definedName>
    <definedName name="MOinvNAV">#REF!</definedName>
    <definedName name="MOnav">#REF!</definedName>
    <definedName name="Monetary_Gains">#REF!</definedName>
    <definedName name="month">#REF!</definedName>
    <definedName name="MSFT">#REF!</definedName>
    <definedName name="MV_CBs">#REF!</definedName>
    <definedName name="MV_LT_Debt">#REF!</definedName>
    <definedName name="MV_Prefshs">#REF!</definedName>
    <definedName name="MV_ST_Debt">#REF!</definedName>
    <definedName name="myPASSWORD">#REF!</definedName>
    <definedName name="n" hidden="1">{"rates",#N/A,FALSE,"tavg4a";"rev",#N/A,FALSE,"tavg4a"}</definedName>
    <definedName name="NAME">#REF!</definedName>
    <definedName name="NAME1">#REF!</definedName>
    <definedName name="NAME2">#REF!</definedName>
    <definedName name="NAME3">#REF!</definedName>
    <definedName name="NAME4">#REF!</definedName>
    <definedName name="NAME5">#REF!</definedName>
    <definedName name="NAME6">#REF!</definedName>
    <definedName name="names" hidden="1">{"All Pages",#N/A,FALSE,"Plant 1 Exp";"All Pages",#N/A,FALSE,"Plant 2 Exp";"All Pages",#N/A,FALSE,"Plant 3 Exp";"All Pages",#N/A,FALSE,"Plant 4 Exp";"All Pages",#N/A,FALSE,"Total Vehicle"}</definedName>
    <definedName name="NANCY">#REF!</definedName>
    <definedName name="nas">#REF!</definedName>
    <definedName name="NAV">#REF!</definedName>
    <definedName name="nbd">#REF!</definedName>
    <definedName name="nbn">#REF!</definedName>
    <definedName name="NBREV00">#REF!</definedName>
    <definedName name="NBREV00PF">#REF!</definedName>
    <definedName name="NBREV01">#REF!</definedName>
    <definedName name="NBREV98">#REF!</definedName>
    <definedName name="NBREV99">#REF!</definedName>
    <definedName name="ncb">#REF!,#REF!</definedName>
    <definedName name="NDEBT00">#REF!</definedName>
    <definedName name="NDEBT01">#REF!</definedName>
    <definedName name="NDEBT02">#REF!</definedName>
    <definedName name="NDEBT03">#REF!</definedName>
    <definedName name="NDEBT1Q00">#REF!</definedName>
    <definedName name="NDEBT2Q00">#REF!</definedName>
    <definedName name="NDEBT3Q00">#REF!</definedName>
    <definedName name="NDEBT3Q00PFD">#REF!</definedName>
    <definedName name="NDEBT4Q00">#REF!</definedName>
    <definedName name="NDEBT4Q00PFD">#REF!</definedName>
    <definedName name="NDEBT99">#REF!</definedName>
    <definedName name="NDEBTPFD00">#REF!</definedName>
    <definedName name="NDEBTPFD01">#REF!</definedName>
    <definedName name="NDEBTPFD02">#REF!</definedName>
    <definedName name="NDEBTPFD03">#REF!</definedName>
    <definedName name="NDEBTPFD1Q00">#REF!</definedName>
    <definedName name="NDEBTPFD2Q00">#REF!</definedName>
    <definedName name="NDEBTPFD99">#REF!</definedName>
    <definedName name="NDEratio">#REF!</definedName>
    <definedName name="Net_Acquisitions">#REF!</definedName>
    <definedName name="Net_cash">#REF!</definedName>
    <definedName name="Net_Cash_From_Financing">#REF!</definedName>
    <definedName name="Net_Cash_From_Operations">#REF!</definedName>
    <definedName name="Net_Cash_Used_For_Investment">#REF!</definedName>
    <definedName name="Net_Change_In_Working_Capital">#REF!</definedName>
    <definedName name="Net_Debt">#REF!</definedName>
    <definedName name="Net_Income">#REF!</definedName>
    <definedName name="Net_Income_Adj_Earnings_PreAbnormal_Goodwill_Amort">#REF!</definedName>
    <definedName name="Net_Income_Common_Shareholders">#REF!</definedName>
    <definedName name="Net_Intangible_Fixed_Assets">#REF!</definedName>
    <definedName name="Net_Interest">#REF!</definedName>
    <definedName name="Net_Profit">#REF!</definedName>
    <definedName name="Net_Tangible_Fixed_Assets">#REF!</definedName>
    <definedName name="Net_Working_Capital">#REF!</definedName>
    <definedName name="Net_Working_Capital_Inflation">#REF!</definedName>
    <definedName name="Netcash">#REF!</definedName>
    <definedName name="netdebt">#REF!</definedName>
    <definedName name="netdebt05">#REF!</definedName>
    <definedName name="netdebt07q4">#REF!</definedName>
    <definedName name="netdebt15">#REF!</definedName>
    <definedName name="NetDebtPerShare">#REF!</definedName>
    <definedName name="new" hidden="1">{"rates",#N/A,FALSE,"tavg4a";"rev",#N/A,FALSE,"tavg4a"}</definedName>
    <definedName name="new_cell">#REF!</definedName>
    <definedName name="New_Customers">#REF!</definedName>
    <definedName name="New_Options_Granted">#REF!</definedName>
    <definedName name="newbel" hidden="1">{"'Directory'!$A$72:$E$91"}</definedName>
    <definedName name="newbls" hidden="1">{"'Directory'!$A$72:$E$91"}</definedName>
    <definedName name="newd" hidden="1">{"'Directory'!$A$72:$E$91"}</definedName>
    <definedName name="newt" hidden="1">{"'Directory'!$A$72:$E$91"}</definedName>
    <definedName name="newusw">#REF!</definedName>
    <definedName name="newwcom" hidden="1">{"'Directory'!$A$72:$E$91"}</definedName>
    <definedName name="NINE">#REF!</definedName>
    <definedName name="No_Options_Exercised">#REF!</definedName>
    <definedName name="No_Shares_Repurchased">#REF!</definedName>
    <definedName name="No_Shares_wgtd_avg">#REF!</definedName>
    <definedName name="Non_Recur_ItemsCF">#REF!</definedName>
    <definedName name="Non_Recur_ItemsPL">#REF!</definedName>
    <definedName name="nonebitda00">#REF!</definedName>
    <definedName name="nonebitda01">#REF!</definedName>
    <definedName name="nonebitda02">#REF!</definedName>
    <definedName name="nonebitda200">#REF!</definedName>
    <definedName name="nonebitda201">#REF!</definedName>
    <definedName name="nonebitda202">#REF!</definedName>
    <definedName name="nonepershare00">#REF!</definedName>
    <definedName name="nonepershare01">#REF!</definedName>
    <definedName name="nonepershare02">#REF!</definedName>
    <definedName name="noplat">#REF!</definedName>
    <definedName name="NOPLAT_Analyst_calculation">#REF!</definedName>
    <definedName name="NoProject">#REF!</definedName>
    <definedName name="NOR_NET">106</definedName>
    <definedName name="North_American_Revenues">#REF!</definedName>
    <definedName name="notdone" hidden="1">{"rates",#N/A,FALSE,"tavg4a";"rev",#N/A,FALSE,"tavg4a"}</definedName>
    <definedName name="num">#REF!</definedName>
    <definedName name="NumberArea">#REF!</definedName>
    <definedName name="NumQtrs">#REF!</definedName>
    <definedName name="NvsASD">"V2000-06-30"</definedName>
    <definedName name="NvsAutoDrillOk">"VN"</definedName>
    <definedName name="NvsElapsedTime">0.0000983796271611936</definedName>
    <definedName name="NvsEndTime">36761.3950292824</definedName>
    <definedName name="NvsInstSpec">"%,FBUSINESS_UNIT,TBUSUNIT_ROLLUP,NINTRALINKS,FCURRENCY_CD,VUSD"</definedName>
    <definedName name="NvsLayoutType">"M3"</definedName>
    <definedName name="NvsNplSpec">"%,X,RZF..,CZF.."</definedName>
    <definedName name="NvsPanelEffdt">"V1900-01-01"</definedName>
    <definedName name="NvsPanelSetid">"VCORP1"</definedName>
    <definedName name="NvsReqBU">"VCORP1"</definedName>
    <definedName name="NvsReqBUOnly">"VN"</definedName>
    <definedName name="NvsSheetType">"M"</definedName>
    <definedName name="NvsTransLed">"VN"</definedName>
    <definedName name="NvsTreeASD">"V2000-06-30"</definedName>
    <definedName name="NvsValTbl.ACCOUNT">"GL_ACCOUNT_TBL"</definedName>
    <definedName name="NvsValTbl.PRODUCT">"MI_GL_PRODCT_VW"</definedName>
    <definedName name="o" hidden="1">{"pep204a",#N/A,FALSE,"tpepsum4a";"pep205a",#N/A,FALSE,"tpepsum4a";"wpep204a",#N/A,FALSE,"tpepsum4a";"wpep205a",#N/A,FALSE,"tpepsum4a"}</definedName>
    <definedName name="oaa">#REF!</definedName>
    <definedName name="oai">#REF!</definedName>
    <definedName name="oal">#REF!</definedName>
    <definedName name="oan">#REF!</definedName>
    <definedName name="oar">#REF!</definedName>
    <definedName name="oba">#REF!</definedName>
    <definedName name="obb">#REF!</definedName>
    <definedName name="obc">#REF!</definedName>
    <definedName name="obd">#REF!</definedName>
    <definedName name="obe">#REF!</definedName>
    <definedName name="OBS">#REF!</definedName>
    <definedName name="obt">#REF!</definedName>
    <definedName name="oca">#REF!</definedName>
    <definedName name="OCAPXA00">#REF!</definedName>
    <definedName name="OCAPXA02">#REF!</definedName>
    <definedName name="OCAPXA03">#REF!</definedName>
    <definedName name="OCAPXB00">#REF!</definedName>
    <definedName name="OCAPXB02">#REF!</definedName>
    <definedName name="OCAPXB03">#REF!</definedName>
    <definedName name="OCAPXC00">#REF!</definedName>
    <definedName name="OCAPXC02">#REF!</definedName>
    <definedName name="OCAPXC03">#REF!</definedName>
    <definedName name="occ">#REF!</definedName>
    <definedName name="OCF00">#REF!</definedName>
    <definedName name="OCF00PF">#REF!</definedName>
    <definedName name="OCF99PF">#REF!</definedName>
    <definedName name="OCFMARG00">#REF!</definedName>
    <definedName name="OCFMARG00PF">#REF!</definedName>
    <definedName name="OCFMARG01">#REF!</definedName>
    <definedName name="OCFMARG02">#REF!</definedName>
    <definedName name="OCFMARG93">#REF!</definedName>
    <definedName name="OCFMARG94">#REF!</definedName>
    <definedName name="OCFMARG95">#REF!</definedName>
    <definedName name="OCFMARG96">#REF!</definedName>
    <definedName name="OCFMARG97">#REF!</definedName>
    <definedName name="OCFMARG98">#REF!</definedName>
    <definedName name="OCFMARG99">#REF!</definedName>
    <definedName name="OCFMARG99PF">#REF!</definedName>
    <definedName name="oci">#REF!</definedName>
    <definedName name="oco">#REF!</definedName>
    <definedName name="ocr">#REF!</definedName>
    <definedName name="OCT">#REF!</definedName>
    <definedName name="of" hidden="1">{"pep204a",#N/A,FALSE,"tpepsum4a";"pep205a",#N/A,FALSE,"tpepsum4a";"wpep204a",#N/A,FALSE,"tpepsum4a";"wpep205a",#N/A,FALSE,"tpepsum4a"}</definedName>
    <definedName name="OF_A_32">9</definedName>
    <definedName name="OF_AN_01">8</definedName>
    <definedName name="ofa">#REF!</definedName>
    <definedName name="OffiDnav">#REF!</definedName>
    <definedName name="offiInav">#REF!</definedName>
    <definedName name="ofl">#REF!</definedName>
    <definedName name="ofn">#REF!</definedName>
    <definedName name="oga">#REF!</definedName>
    <definedName name="OGA00">#REF!</definedName>
    <definedName name="OGA99PF">#REF!</definedName>
    <definedName name="ogm">#REF!</definedName>
    <definedName name="ogn">#REF!</definedName>
    <definedName name="ogp">#REF!</definedName>
    <definedName name="ogw">#REF!</definedName>
    <definedName name="oir">#REF!</definedName>
    <definedName name="ois">#REF!</definedName>
    <definedName name="oit">#REF!</definedName>
    <definedName name="ok" hidden="1">{#N/A,#N/A,FALSE,"AD_Purch";#N/A,#N/A,FALSE,"Projections";#N/A,#N/A,FALSE,"DCF";#N/A,#N/A,FALSE,"Mkt Val"}</definedName>
    <definedName name="olb">#REF!</definedName>
    <definedName name="oli">#REF!</definedName>
    <definedName name="oll">#REF!</definedName>
    <definedName name="oln">#REF!</definedName>
    <definedName name="olo">#REF!</definedName>
    <definedName name="olr">#REF!</definedName>
    <definedName name="olt">#REF!</definedName>
    <definedName name="omv">#REF!</definedName>
    <definedName name="onb">#REF!</definedName>
    <definedName name="onc">#REF!</definedName>
    <definedName name="one">#REF!</definedName>
    <definedName name="onetab" hidden="1">{#N/A,#N/A,FALSE,"Cover";#N/A,#N/A,FALSE,"Assumptions";#N/A,#N/A,FALSE,"Volumes";#N/A,#N/A,FALSE,"Pricing";#N/A,#N/A,FALSE,"TFLE Walk";#N/A,#N/A,FALSE,"Variable Cost";#N/A,#N/A,FALSE,"Sensitivity";#N/A,#N/A,FALSE,"Investment";#N/A,#N/A,FALSE,"Profitability"}</definedName>
    <definedName name="onlineEBITDA01">#REF!</definedName>
    <definedName name="onp">#REF!</definedName>
    <definedName name="ons">#REF!</definedName>
    <definedName name="ooa">#REF!</definedName>
    <definedName name="oop">#REF!</definedName>
    <definedName name="oot">#REF!</definedName>
    <definedName name="Operating_Free_Cash_Flow">#REF!</definedName>
    <definedName name="Operating_Income">#REF!</definedName>
    <definedName name="Operating_Income_Division_1">#REF!</definedName>
    <definedName name="Operating_Income_Division_2">#REF!</definedName>
    <definedName name="Operating_Income_Division_3">#REF!</definedName>
    <definedName name="Operating_Income_Division_4">#REF!</definedName>
    <definedName name="Operating_Income_Division_5">#REF!</definedName>
    <definedName name="Operating_Income_Division_6">#REF!</definedName>
    <definedName name="Operation_info">#REF!</definedName>
    <definedName name="opi">#REF!</definedName>
    <definedName name="OPINC00">#REF!</definedName>
    <definedName name="OPINC00PF">#REF!</definedName>
    <definedName name="OPINC01">#REF!</definedName>
    <definedName name="OPINC02">#REF!</definedName>
    <definedName name="OPINC93">#REF!</definedName>
    <definedName name="OPINC94">#REF!</definedName>
    <definedName name="OPINC95">#REF!</definedName>
    <definedName name="OPINC96">#REF!</definedName>
    <definedName name="OPINC97">#REF!</definedName>
    <definedName name="OPINC98">#REF!</definedName>
    <definedName name="OPINC99">#REF!</definedName>
    <definedName name="OPINC99PF">#REF!</definedName>
    <definedName name="OPM">#REF!</definedName>
    <definedName name="OPMARG00">#REF!</definedName>
    <definedName name="OPMARG00PF">#REF!</definedName>
    <definedName name="OPMARG01">#REF!</definedName>
    <definedName name="OPMARG02">#REF!</definedName>
    <definedName name="OPMARG03">#REF!</definedName>
    <definedName name="OPMARG93">#REF!</definedName>
    <definedName name="OPMARG94">#REF!</definedName>
    <definedName name="OPMARG95">#REF!</definedName>
    <definedName name="OPMARG96">#REF!</definedName>
    <definedName name="OPMARG97">#REF!</definedName>
    <definedName name="OPMARG98">#REF!</definedName>
    <definedName name="OPMARG99">#REF!</definedName>
    <definedName name="OPMARG99PF">#REF!</definedName>
    <definedName name="opt">#REF!</definedName>
    <definedName name="Option_Expiry_Period">#REF!</definedName>
    <definedName name="Options_Forfeited_Employee_Termination">#REF!</definedName>
    <definedName name="Options_Outstanding">#REF!</definedName>
    <definedName name="Oracle">#REF!</definedName>
    <definedName name="Oracle_geography">#REF!</definedName>
    <definedName name="Oracle_License_Chart">#REF!</definedName>
    <definedName name="ORCL">#REF!</definedName>
    <definedName name="ORCL_LargeDealSize">#REF!</definedName>
    <definedName name="ORCL_ProductPricing">#REF!</definedName>
    <definedName name="orw">#REF!</definedName>
    <definedName name="osb">#REF!</definedName>
    <definedName name="osi">#REF!</definedName>
    <definedName name="osn">#REF!</definedName>
    <definedName name="osp">#REF!</definedName>
    <definedName name="ost">#REF!</definedName>
    <definedName name="otheInav">#REF!</definedName>
    <definedName name="Other_Cash_Flow">#REF!</definedName>
    <definedName name="Other_Cash_From_Financing">#REF!</definedName>
    <definedName name="Other_Current_Assets">#REF!</definedName>
    <definedName name="Other_Income">#REF!</definedName>
    <definedName name="Other_Investment">#REF!</definedName>
    <definedName name="Other_Item_1">#REF!</definedName>
    <definedName name="Other_Item_10">#REF!</definedName>
    <definedName name="Other_Item_11">#REF!</definedName>
    <definedName name="Other_Item_12">#REF!</definedName>
    <definedName name="Other_Item_13">#REF!</definedName>
    <definedName name="Other_Item_14">#REF!</definedName>
    <definedName name="Other_Item_15">#REF!</definedName>
    <definedName name="Other_Item_16">#REF!</definedName>
    <definedName name="Other_Item_2">#REF!</definedName>
    <definedName name="Other_Item_3">#REF!</definedName>
    <definedName name="Other_Item_4">#REF!</definedName>
    <definedName name="Other_Item_5">#REF!</definedName>
    <definedName name="Other_Item_6">#REF!</definedName>
    <definedName name="Other_Item_7">#REF!</definedName>
    <definedName name="Other_Item_8">#REF!</definedName>
    <definedName name="Other_Item_9">#REF!</definedName>
    <definedName name="Other_Long_Term_Liabilities">#REF!</definedName>
    <definedName name="Other_Pretax">#REF!</definedName>
    <definedName name="Other1">#REF!</definedName>
    <definedName name="oti">#REF!</definedName>
    <definedName name="otl">#REF!</definedName>
    <definedName name="otp">#REF!</definedName>
    <definedName name="ots">#REF!</definedName>
    <definedName name="ott">#REF!</definedName>
    <definedName name="p" hidden="1">{#N/A,#N/A,FALSE,"Chart";#N/A,#N/A,FALSE,"Overview";#N/A,#N/A,FALSE,"Overview_Acty";#N/A,#N/A,FALSE,"Inc97D";#N/A,#N/A,FALSE,"Rel_Inc97TD";#N/A,#N/A,FALSE,"Rel_Inc_97_NTD";#N/A,#N/A,FALSE,"Marketing";#N/A,#N/A,FALSE,"Pot_97"}</definedName>
    <definedName name="p.kh" hidden="1">{#N/A,#N/A,FALSE,"Heat";#N/A,#N/A,FALSE,"DCF";#N/A,#N/A,FALSE,"LBO";#N/A,#N/A,FALSE,"A";#N/A,#N/A,FALSE,"C";#N/A,#N/A,FALSE,"impd";#N/A,#N/A,FALSE,"Accr-Dilu"}</definedName>
    <definedName name="page1">#REF!</definedName>
    <definedName name="Page12">#REF!</definedName>
    <definedName name="Page2">#REF!</definedName>
    <definedName name="Page200">#REF!</definedName>
    <definedName name="Page201">#REF!</definedName>
    <definedName name="Page3">#REF!</definedName>
    <definedName name="Page4">#REF!</definedName>
    <definedName name="PageNumber">#REF!</definedName>
    <definedName name="pai">#REF!</definedName>
    <definedName name="PandL">#REF!</definedName>
    <definedName name="par">#REF!</definedName>
    <definedName name="ParkHyattCasino">#REF!</definedName>
    <definedName name="ParkHyattHotel">#REF!</definedName>
    <definedName name="pat">#REF!</definedName>
    <definedName name="Payout_ratio_on_underlying">#REF!</definedName>
    <definedName name="pbd">#REF!</definedName>
    <definedName name="PCKEMP">#REF!</definedName>
    <definedName name="PCKHHD">#REF!</definedName>
    <definedName name="PCKPOP">#REF!</definedName>
    <definedName name="pco">#REF!</definedName>
    <definedName name="pcs_price">#REF!</definedName>
    <definedName name="pcx">#REF!</definedName>
    <definedName name="pde">#REF!</definedName>
    <definedName name="pdl">#REF!</definedName>
    <definedName name="pdp">#REF!</definedName>
    <definedName name="PDQ">#REF!</definedName>
    <definedName name="PDQ_CONS00">#REF!</definedName>
    <definedName name="PDQ_CONS01">#REF!</definedName>
    <definedName name="PDQ_CONS99">#REF!</definedName>
    <definedName name="pdr">#REF!</definedName>
    <definedName name="peb">#REF!</definedName>
    <definedName name="pei">#REF!</definedName>
    <definedName name="penn">#REF!</definedName>
    <definedName name="PENN_CONS00">#REF!</definedName>
    <definedName name="PENN_CONS01">#REF!</definedName>
    <definedName name="PENN_CONS99">#REF!</definedName>
    <definedName name="Pension_Provisions_Etc">#REF!</definedName>
    <definedName name="Percent_Employees_Eligible_For_Options">#REF!</definedName>
    <definedName name="Percent_Impact_FX_On_Earnings">#REF!</definedName>
    <definedName name="Percent_Impact_FX_On_Revenues">#REF!</definedName>
    <definedName name="PERIOD">#REF!</definedName>
    <definedName name="Peripheral_Assets">#REF!</definedName>
    <definedName name="pet">#REF!</definedName>
    <definedName name="pf1wrn.all" hidden="1">{"Fiesta Facer Page",#N/A,FALSE,"Q_C_S";"Fiesta Main Page",#N/A,FALSE,"V_L";"Fiesta 95BP Struct",#N/A,FALSE,"StructBP";"Fiesta Post 95BP Struct",#N/A,FALSE,"AdjStructBP"}</definedName>
    <definedName name="pf1wrn.Presentation" hidden="1">{"Presentation",#N/A,FALSE,"Feb96 - ALL"}</definedName>
    <definedName name="pf1wrn.TCR" hidden="1">{#N/A,#N/A,FALSE,"title";#N/A,#N/A,FALSE,"AVE VEH";#N/A,#N/A,FALSE,"METRICS";#N/A,#N/A,FALSE,"Prod Cost";#N/A,#N/A,FALSE,"CMTOTCST";#N/A,#N/A,FALSE,"Roadmap";#N/A,#N/A,FALSE,"Road Text";#N/A,#N/A,FALSE,"VAVE";#N/A,#N/A,FALSE,"Warranty #1";#N/A,#N/A,FALSE,"Warranty #2";#N/A,#N/A,FALSE,"Purchasing"}</definedName>
    <definedName name="pfc">#REF!</definedName>
    <definedName name="PFDIV00">#REF!</definedName>
    <definedName name="PFDIV00PF">#REF!</definedName>
    <definedName name="PFDIV01">#REF!</definedName>
    <definedName name="PFDIV02">#REF!</definedName>
    <definedName name="PFDIV03">#REF!</definedName>
    <definedName name="PFDIV93">#REF!</definedName>
    <definedName name="PFDIV94">#REF!</definedName>
    <definedName name="PFDIV95">#REF!</definedName>
    <definedName name="PFDIV96">#REF!</definedName>
    <definedName name="PFDIV97">#REF!</definedName>
    <definedName name="PFDIV98">#REF!</definedName>
    <definedName name="PFDIV99">#REF!</definedName>
    <definedName name="PFNDEBT01">#REF!</definedName>
    <definedName name="PFNDEBT02">#REF!</definedName>
    <definedName name="PFNDEBT03">#REF!</definedName>
    <definedName name="PFSTOCK00">#REF!</definedName>
    <definedName name="PFSTOCK01">#REF!</definedName>
    <definedName name="PFSTOCK02">#REF!</definedName>
    <definedName name="PFSTOCK03">#REF!</definedName>
    <definedName name="PFSTOCK99">#REF!</definedName>
    <definedName name="pfx">#REF!</definedName>
    <definedName name="pga">#REF!</definedName>
    <definedName name="pgp">#REF!</definedName>
    <definedName name="pgv">#REF!</definedName>
    <definedName name="PH_email">"phuang@isigrp.com"</definedName>
    <definedName name="PH_phone">"(212) 446-9467"</definedName>
    <definedName name="Picture3">{"Mcp08.PrintRep",""}</definedName>
    <definedName name="Picture4">{"Mcp08.PrintRep",""}</definedName>
    <definedName name="pie">#REF!</definedName>
    <definedName name="pii">#REF!</definedName>
    <definedName name="PIKDIV00">#REF!</definedName>
    <definedName name="PIKDIV01">#REF!</definedName>
    <definedName name="PIKDIV02">#REF!</definedName>
    <definedName name="PIKDIV03">#REF!</definedName>
    <definedName name="PIKDIV97">#REF!</definedName>
    <definedName name="PIKDIV99">#REF!</definedName>
    <definedName name="pin">#REF!</definedName>
    <definedName name="PL_Metric">OFFSET(#REF!,0,0,COUNTA(#REF!)-1)</definedName>
    <definedName name="plan" hidden="1">{#N/A,#N/A,FALSE,"BalSheet 0899";#N/A,#N/A,FALSE,"ytdpl899";#N/A,#N/A,FALSE,"Aug PL";#N/A,#N/A,FALSE,"Minority Int";#N/A,#N/A,FALSE,"Equity Roll Forward";#N/A,#N/A,FALSE,"Book Equity Test"}</definedName>
    <definedName name="planning" hidden="1">{#N/A,#N/A,FALSE,"BalSheet 0899";#N/A,#N/A,FALSE,"ytdpl899";#N/A,#N/A,FALSE,"Aug PL";#N/A,#N/A,FALSE,"Minority Int";#N/A,#N/A,FALSE,"Equity Roll Forward";#N/A,#N/A,FALSE,"Book Equity Test"}</definedName>
    <definedName name="play">#REF!</definedName>
    <definedName name="PLAY_00Ea">#REF!</definedName>
    <definedName name="PLAY_00EPS">#REF!</definedName>
    <definedName name="PLAY_99Ea">#REF!</definedName>
    <definedName name="PLAY_99EPS">#REF!</definedName>
    <definedName name="PLAY_Rating">#REF!</definedName>
    <definedName name="ploi" hidden="1">{#N/A,#N/A,FALSE,"Assump2";#N/A,#N/A,FALSE,"Income2";#N/A,#N/A,FALSE,"Balance2";#N/A,#N/A,FALSE,"DCF Filter";#N/A,#N/A,FALSE,"Trans Assump2";#N/A,#N/A,FALSE,"Combined Income2";#N/A,#N/A,FALSE,"Combined Balance2"}</definedName>
    <definedName name="pmi">#REF!</definedName>
    <definedName name="pmp">#REF!</definedName>
    <definedName name="pni">#REF!</definedName>
    <definedName name="pnk">#REF!</definedName>
    <definedName name="PNK_Rating">#REF!</definedName>
    <definedName name="PNK_Target">#REF!</definedName>
    <definedName name="pno">#REF!</definedName>
    <definedName name="pnp">#REF!</definedName>
    <definedName name="pof">#REF!</definedName>
    <definedName name="poi">#REF!</definedName>
    <definedName name="poik">[0]!poik</definedName>
    <definedName name="poo">#REF!</definedName>
    <definedName name="POOLING">[0]!POOLING</definedName>
    <definedName name="pop">#REF!</definedName>
    <definedName name="POSITIONS">#REF!</definedName>
    <definedName name="Post_Employment_Benefits">#REF!</definedName>
    <definedName name="Post_tax_stock_gains_losses">#REF!</definedName>
    <definedName name="pound1">#REF!</definedName>
    <definedName name="pov">#REF!</definedName>
    <definedName name="pox">#REF!</definedName>
    <definedName name="ppb">#REF!</definedName>
    <definedName name="PPE">#REF!</definedName>
    <definedName name="PPE_Rating">#REF!</definedName>
    <definedName name="PPE_Target">#REF!</definedName>
    <definedName name="ppi">#REF!</definedName>
    <definedName name="ppl">#REF!</definedName>
    <definedName name="ppr">#REF!</definedName>
    <definedName name="ppt">#REF!</definedName>
    <definedName name="pqr" hidden="1">{"Fiesta Facer Page",#N/A,FALSE,"Q_C_S";"Fiesta Main Page",#N/A,FALSE,"V_L";"Fiesta 95BP Struct",#N/A,FALSE,"StructBP";"Fiesta Post 95BP Struct",#N/A,FALSE,"AdjStructBP"}</definedName>
    <definedName name="pr00">#REF!</definedName>
    <definedName name="prd">#REF!</definedName>
    <definedName name="pre">#REF!</definedName>
    <definedName name="Pre_Tax_Income">#REF!</definedName>
    <definedName name="Preference_Dividend">#REF!</definedName>
    <definedName name="preferred">#REF!</definedName>
    <definedName name="Prefix1">OFFSET(#REF!,0,0,COUNTA(#REF!)-1,1)</definedName>
    <definedName name="Prefix10">OFFSET(#REF!,0,0,COUNTA(#REF!)-1,1)</definedName>
    <definedName name="Prefix2">OFFSET(#REF!,0,0,COUNTA(#REF!)-1,1)</definedName>
    <definedName name="Prefix3">OFFSET(#REF!,0,0,COUNTA(#REF!)-1,1)</definedName>
    <definedName name="Prefix4">OFFSET(#REF!,0,0,COUNTA(#REF!)-1,1)</definedName>
    <definedName name="Prefix5">OFFSET(#REF!,0,0,COUNTA(#REF!)-1,1)</definedName>
    <definedName name="Prefix6">OFFSET(#REF!,0,0,COUNTA(#REF!)-1,1)</definedName>
    <definedName name="Prefix7">OFFSET(#REF!,0,0,COUNTA(#REF!)-1,1)</definedName>
    <definedName name="Prefix8">OFFSET(#REF!,0,0,COUNTA(#REF!)-1,1)</definedName>
    <definedName name="Prefix9">OFFSET(#REF!,0,0,COUNTA(#REF!)-1,1)</definedName>
    <definedName name="PrefixAnalyses">OFFSET(#REF!,0,0,COUNTA(#REF!)-1,1)</definedName>
    <definedName name="Prelim_10">#REF!</definedName>
    <definedName name="Prelim_102">#REF!</definedName>
    <definedName name="pres" hidden="1">{"Presentation",#N/A,FALSE,"Feb96 - ALL"}</definedName>
    <definedName name="PreTax_Income_Adj">#REF!</definedName>
    <definedName name="Pretax_Profit_Template">#REF!</definedName>
    <definedName name="PRH">#REF!</definedName>
    <definedName name="PRH_CON01">#REF!</definedName>
    <definedName name="PRH_CONS00">#REF!</definedName>
    <definedName name="PRH_CONS99">#REF!</definedName>
    <definedName name="pri">#REF!</definedName>
    <definedName name="Price">#REF!</definedName>
    <definedName name="Price_Summary">#REF!</definedName>
    <definedName name="PriceCurrency">#REF!</definedName>
    <definedName name="pricing_tier">#REF!</definedName>
    <definedName name="PRINCIPAL">1</definedName>
    <definedName name="Print.Doc">#REF!</definedName>
    <definedName name="_xlnm.Print_Area" localSheetId="7">'Balance Sheet'!$A$1:$K$56</definedName>
    <definedName name="_xlnm.Print_Area" localSheetId="4">'Capital Structure'!$B$6:$P$37</definedName>
    <definedName name="_xlnm.Print_Area" localSheetId="8">'Cash Flow'!$A$1:$E$75</definedName>
    <definedName name="_xlnm.Print_Area" localSheetId="9">Comparables!$A$1:$Q$41</definedName>
    <definedName name="_xlnm.Print_Area" localSheetId="3">'Covenant Summary'!$A$1:$R$59</definedName>
    <definedName name="_xlnm.Print_Area" localSheetId="10">DCF!$B$6:$H$31</definedName>
    <definedName name="_xlnm.Print_Area" localSheetId="2">'Financial Summary'!$A$1:$V$29</definedName>
    <definedName name="_xlnm.Print_Area" localSheetId="6">'Income Statement'!$A$1:$K$39</definedName>
    <definedName name="_xlnm.Print_Area" localSheetId="5">'Liquidity Analysis'!$A$1:$K$55</definedName>
    <definedName name="_xlnm.Print_Area" localSheetId="11">'PetSmart Capital Structure'!$B$6:$L$37</definedName>
    <definedName name="_xlnm.Print_Area" localSheetId="0">'Valuation Assignment'!$A$1:$V$96</definedName>
    <definedName name="_xlnm.Print_Area">#REF!</definedName>
    <definedName name="Print_Area_MI">#REF!</definedName>
    <definedName name="Print_Area2">#REF!</definedName>
    <definedName name="Print_macro.Print_macro">#N/A</definedName>
    <definedName name="_xlnm.Print_Titles">#REF!</definedName>
    <definedName name="Print_Titles_MI">#REF!</definedName>
    <definedName name="print3">#REF!</definedName>
    <definedName name="Printall">#N/A</definedName>
    <definedName name="PrintBS">#REF!</definedName>
    <definedName name="PrintConclusion">#REF!</definedName>
    <definedName name="PrintDCF">#REF!</definedName>
    <definedName name="PrintDCFAssumptions">#REF!</definedName>
    <definedName name="PrintDCFWorkingCap">#REF!</definedName>
    <definedName name="PrintGuideCoBS">#REF!</definedName>
    <definedName name="PrintGuideCoHistoryPage1">#REF!</definedName>
    <definedName name="PrintGuideCoHistoryPage2">#REF!</definedName>
    <definedName name="PrintGuideCoIS">#REF!</definedName>
    <definedName name="PrintGuideCoMultiples">#REF!</definedName>
    <definedName name="PrintGuideCoRatios">#REF!</definedName>
    <definedName name="PrintGuideCoValueSummary">#REF!</definedName>
    <definedName name="PrintGuideSummaryRange">#REF!</definedName>
    <definedName name="PrintIS">#REF!</definedName>
    <definedName name="PrintMenu">#REF!</definedName>
    <definedName name="PrintTab">#REF!</definedName>
    <definedName name="PrintZon">#REF!,#REF!</definedName>
    <definedName name="PrintZone">#REF!,#REF!,#REF!,#REF!</definedName>
    <definedName name="prl">#REF!</definedName>
    <definedName name="ProductPricingORCL">#REF!</definedName>
    <definedName name="prof_anal" hidden="1">{#N/A,#N/A,FALSE,"Profit Status";#N/A,#N/A,FALSE,"Invest";#N/A,#N/A,FALSE,"Revenue";#N/A,#N/A,FALSE,"Variable Cost";#N/A,#N/A,FALSE,"Options &amp; Series"}</definedName>
    <definedName name="PROFIB">#REF!</definedName>
    <definedName name="PROFIBGR">#REF!</definedName>
    <definedName name="Profit_after_Tax">#REF!</definedName>
    <definedName name="programs" hidden="1">{#N/A,#N/A,FALSE,"CONTENTS";#N/A,#N/A,FALSE,"CYCLESUM";#N/A,#N/A,FALSE,"PROVSUM";#N/A,#N/A,FALSE,"BSEGSUM";#N/A,#N/A,FALSE,"BE91SUM";#N/A,#N/A,FALSE,"CONTSUM";#N/A,#N/A,FALSE,"BE146SUM";#N/A,#N/A,FALSE,"SE161SUM";#N/A,#N/A,FALSE,"FVANSUM";#N/A,#N/A,FALSE,"COURSUM";#N/A,#N/A,FALSE,"BE91ADJ";#N/A,#N/A,FALSE,"BE146ADJ";#N/A,#N/A,FALSE,"SE161ADJ";#N/A,#N/A,FALSE,"FVANADJ";#N/A,#N/A,FALSE,"COURADJ";#N/A,#N/A,FALSE,"NONCYCLE";#N/A,#N/A,FALSE,"BSEGBASE";#N/A,#N/A,FALSE,"BE91BASE";#N/A,#N/A,FALSE,"CONTBASE";#N/A,#N/A,FALSE,"BE146BASE";#N/A,#N/A,FALSE,"SE161BASE";#N/A,#N/A,FALSE,"FVANBASE";#N/A,#N/A,FALSE,"COURBASE"}</definedName>
    <definedName name="ProjectName">{"Client Name or Project Name"}</definedName>
    <definedName name="Properties_under_development">#REF!</definedName>
    <definedName name="Provisions">#REF!</definedName>
    <definedName name="prx">#REF!</definedName>
    <definedName name="PSD_Period_End_Shares_In_Issue">#REF!</definedName>
    <definedName name="pse">#REF!</definedName>
    <definedName name="PSI_Casino">#REF!</definedName>
    <definedName name="PSI_Equip">#REF!</definedName>
    <definedName name="PSI_Gaming">#REF!</definedName>
    <definedName name="psr">#REF!</definedName>
    <definedName name="psv">#REF!</definedName>
    <definedName name="pta">#REF!</definedName>
    <definedName name="ptc">#REF!</definedName>
    <definedName name="ptd">#REF!</definedName>
    <definedName name="pti">#REF!</definedName>
    <definedName name="pto">#REF!</definedName>
    <definedName name="pubEBITDA01">#REF!</definedName>
    <definedName name="PURCHASE">[0]!PURCHASE</definedName>
    <definedName name="PWRH">#REF!</definedName>
    <definedName name="pxp">#REF!</definedName>
    <definedName name="q">#REF!</definedName>
    <definedName name="Q_Adj_EBITDA">#REF!</definedName>
    <definedName name="Q_Adj_EPS">#REF!</definedName>
    <definedName name="Q_CFS">#REF!</definedName>
    <definedName name="Q_COGS">#REF!</definedName>
    <definedName name="Q_Dep">#REF!</definedName>
    <definedName name="Q_EBITDA">#REF!</definedName>
    <definedName name="Q_Interest_Expense">#REF!</definedName>
    <definedName name="Q_Interest_Income">#REF!</definedName>
    <definedName name="Q_Minorities">#REF!</definedName>
    <definedName name="Q_Q100">#REF!</definedName>
    <definedName name="Q_Q101">#REF!</definedName>
    <definedName name="Q_Q102">#REF!</definedName>
    <definedName name="Q_Q199">#REF!</definedName>
    <definedName name="Q_Q200">#REF!</definedName>
    <definedName name="Q_Q201">#REF!</definedName>
    <definedName name="Q_Q202">#REF!</definedName>
    <definedName name="Q_Q299">#REF!</definedName>
    <definedName name="Q_Q300">#REF!</definedName>
    <definedName name="Q_Q301">#REF!</definedName>
    <definedName name="Q_Q302">#REF!</definedName>
    <definedName name="Q_Q399">#REF!</definedName>
    <definedName name="Q_Q400">#REF!</definedName>
    <definedName name="Q_Q401">#REF!</definedName>
    <definedName name="Q_Q402">#REF!</definedName>
    <definedName name="Q_Q499">#REF!</definedName>
    <definedName name="Q_Reported_EPS">#REF!</definedName>
    <definedName name="Q_SGA">#REF!</definedName>
    <definedName name="Q_Shares">#REF!</definedName>
    <definedName name="Q_Stock">#REF!</definedName>
    <definedName name="Q_Tax">#REF!</definedName>
    <definedName name="Q_Total_Revenue">#REF!</definedName>
    <definedName name="Q1.1997.04">#REF!</definedName>
    <definedName name="Q1.1998.04">#REF!</definedName>
    <definedName name="Q1.1999.04">#REF!</definedName>
    <definedName name="Q1.2000.04">#REF!</definedName>
    <definedName name="Q1.2001.04">#REF!</definedName>
    <definedName name="Q1.2002.04">#REF!</definedName>
    <definedName name="Q1.2003.04">#REF!</definedName>
    <definedName name="Q1.2004.04">#REF!</definedName>
    <definedName name="Q1.2005.04">#REF!</definedName>
    <definedName name="Q1.2006.04">#REF!</definedName>
    <definedName name="Q1.2007.03">#REF!</definedName>
    <definedName name="Q1.2007.04">#REF!</definedName>
    <definedName name="Q1.2008.02">#REF!</definedName>
    <definedName name="Q1.2008.03">#REF!</definedName>
    <definedName name="Q1.2008.10">#REF!</definedName>
    <definedName name="Q1.2009.02">#REF!</definedName>
    <definedName name="Q1.2009.03">#REF!</definedName>
    <definedName name="Q1.2010.01">#REF!</definedName>
    <definedName name="Q1.2010.02">#REF!</definedName>
    <definedName name="Q1.2010.03">#REF!</definedName>
    <definedName name="Q1.2011.01">#REF!</definedName>
    <definedName name="Q1.2011.02">#REF!</definedName>
    <definedName name="Q1.2011.03">#REF!</definedName>
    <definedName name="Q1.2012.01">#REF!</definedName>
    <definedName name="Q1.2012.02">#REF!</definedName>
    <definedName name="Q1.2012.03">#REF!</definedName>
    <definedName name="Q1.2013.01">#REF!</definedName>
    <definedName name="Q1.2013.02">#REF!</definedName>
    <definedName name="Q1.2013.03">#REF!</definedName>
    <definedName name="Q1.2014.01">#REF!</definedName>
    <definedName name="Q1.2014.02">#REF!</definedName>
    <definedName name="Q2.1997.07">#REF!</definedName>
    <definedName name="Q2.1998.07">#REF!</definedName>
    <definedName name="Q2.1999.07">#REF!</definedName>
    <definedName name="Q2.2000.07">#REF!</definedName>
    <definedName name="Q2.2001.07">#REF!</definedName>
    <definedName name="Q2.2002.07">#REF!</definedName>
    <definedName name="Q2.2003.07">#REF!</definedName>
    <definedName name="Q2.2004.07">#REF!</definedName>
    <definedName name="Q2.2005.07">#REF!</definedName>
    <definedName name="Q2.2006.07">#REF!</definedName>
    <definedName name="Q2.2007.06">#REF!</definedName>
    <definedName name="Q2.2007.07">#REF!</definedName>
    <definedName name="Q2.2008.01">#REF!</definedName>
    <definedName name="Q2.2008.05">#REF!</definedName>
    <definedName name="Q2.2008.06">#REF!</definedName>
    <definedName name="Q2.2009.01">#REF!</definedName>
    <definedName name="Q2.2009.05">#REF!</definedName>
    <definedName name="Q2.2009.06">#REF!</definedName>
    <definedName name="Q2.2010.04">#REF!</definedName>
    <definedName name="Q2.2010.05">#REF!</definedName>
    <definedName name="Q2.2010.06">#REF!</definedName>
    <definedName name="Q2.2011.04">#REF!</definedName>
    <definedName name="Q2.2011.05">#REF!</definedName>
    <definedName name="Q2.2011.06">#REF!</definedName>
    <definedName name="Q2.2012.04">#REF!</definedName>
    <definedName name="Q2.2012.05">#REF!</definedName>
    <definedName name="Q2.2012.06">#REF!</definedName>
    <definedName name="Q2.2013.04">#REF!</definedName>
    <definedName name="Q2.2013.05">#REF!</definedName>
    <definedName name="Q2.2013.06">#REF!</definedName>
    <definedName name="Q2.2014.04">#REF!</definedName>
    <definedName name="Q2.2014.05">#REF!</definedName>
    <definedName name="Q3.1997.10">#REF!</definedName>
    <definedName name="Q3.1998.10">#REF!</definedName>
    <definedName name="Q3.1999.10">#REF!</definedName>
    <definedName name="Q3.2000.10">#REF!</definedName>
    <definedName name="Q3.2001.10">#REF!</definedName>
    <definedName name="Q3.2002.10">#REF!</definedName>
    <definedName name="Q3.2003.10">#REF!</definedName>
    <definedName name="Q3.2004.10">#REF!</definedName>
    <definedName name="Q3.2005.10">#REF!</definedName>
    <definedName name="Q3.2006.10">#REF!</definedName>
    <definedName name="Q3.2007.09">#REF!</definedName>
    <definedName name="Q3.2007.10">#REF!</definedName>
    <definedName name="Q3.2008.04">#REF!</definedName>
    <definedName name="Q3.2008.08">#REF!</definedName>
    <definedName name="Q3.2008.09">#REF!</definedName>
    <definedName name="Q3.2009.03">#REF!</definedName>
    <definedName name="Q3.2009.04">#REF!</definedName>
    <definedName name="Q3.2009.08">#REF!</definedName>
    <definedName name="Q3.2009.09">#REF!</definedName>
    <definedName name="Q3.2010.03">#REF!</definedName>
    <definedName name="Q3.2010.07">#REF!</definedName>
    <definedName name="Q3.2010.08">#REF!</definedName>
    <definedName name="Q3.2010.09">#REF!</definedName>
    <definedName name="Q3.2011.03">#REF!</definedName>
    <definedName name="Q3.2011.07">#REF!</definedName>
    <definedName name="Q3.2011.08">#REF!</definedName>
    <definedName name="Q3.2011.09">#REF!</definedName>
    <definedName name="Q3.2012.03">#REF!</definedName>
    <definedName name="Q3.2012.07">#REF!</definedName>
    <definedName name="Q3.2012.08">#REF!</definedName>
    <definedName name="Q3.2012.09">#REF!</definedName>
    <definedName name="Q3.2013.07">#REF!</definedName>
    <definedName name="Q3.2013.08">#REF!</definedName>
    <definedName name="Q3.2013.09">#REF!</definedName>
    <definedName name="Q3.2014.07">#REF!</definedName>
    <definedName name="Q3.2014.08">#REF!</definedName>
    <definedName name="Q4.1997.01">#REF!</definedName>
    <definedName name="Q4.1998.01">#REF!</definedName>
    <definedName name="Q4.1999.01">#REF!</definedName>
    <definedName name="Q4.2000.01">#REF!</definedName>
    <definedName name="Q4.2001.01">#REF!</definedName>
    <definedName name="Q4.2002.01">#REF!</definedName>
    <definedName name="Q4.2003.01">#REF!</definedName>
    <definedName name="Q4.2004.01">#REF!</definedName>
    <definedName name="Q4.2005.01">#REF!</definedName>
    <definedName name="Q4.2006.01">#REF!</definedName>
    <definedName name="Q4.2007.01">#REF!</definedName>
    <definedName name="Q4.2007.12">#REF!</definedName>
    <definedName name="Q4.2008.07">#REF!</definedName>
    <definedName name="Q4.2008.11">#REF!</definedName>
    <definedName name="Q4.2008.12">#REF!</definedName>
    <definedName name="Q4.2009.01">#REF!</definedName>
    <definedName name="Q4.2009.06">#REF!</definedName>
    <definedName name="Q4.2009.07">#REF!</definedName>
    <definedName name="Q4.2009.11">#REF!</definedName>
    <definedName name="Q4.2009.12">#REF!</definedName>
    <definedName name="Q4.2010.06">#REF!</definedName>
    <definedName name="Q4.2010.10">#REF!</definedName>
    <definedName name="Q4.2010.11">#REF!</definedName>
    <definedName name="Q4.2010.12">#REF!</definedName>
    <definedName name="Q4.2011.01">#REF!</definedName>
    <definedName name="Q4.2011.06">#REF!</definedName>
    <definedName name="Q4.2011.10">#REF!</definedName>
    <definedName name="Q4.2011.11">#REF!</definedName>
    <definedName name="Q4.2011.12">#REF!</definedName>
    <definedName name="Q4.2012.01">#REF!</definedName>
    <definedName name="Q4.2012.06">#REF!</definedName>
    <definedName name="Q4.2012.10">#REF!</definedName>
    <definedName name="Q4.2012.11">#REF!</definedName>
    <definedName name="Q4.2012.12">#REF!</definedName>
    <definedName name="Q4.2013.01">#REF!</definedName>
    <definedName name="Q4.2013.10">#REF!</definedName>
    <definedName name="Q4.2013.11">#REF!</definedName>
    <definedName name="Q4.2013.12">#REF!</definedName>
    <definedName name="Q4.2014.01">#REF!</definedName>
    <definedName name="Q4.2014.10">#REF!</definedName>
    <definedName name="Q4.2014.11">#REF!</definedName>
    <definedName name="Q4E1990">#REF!</definedName>
    <definedName name="Q4E1991">#REF!</definedName>
    <definedName name="Q4E1992">#REF!</definedName>
    <definedName name="Q4E1993">#REF!</definedName>
    <definedName name="Q4E1994">#REF!</definedName>
    <definedName name="Q4E1995">#REF!</definedName>
    <definedName name="q4NIvsplan" hidden="1">{#N/A,#N/A,FALSE,"BalSheet 0899";#N/A,#N/A,FALSE,"ytdpl899";#N/A,#N/A,FALSE,"Aug PL";#N/A,#N/A,FALSE,"Minority Int";#N/A,#N/A,FALSE,"Equity Roll Forward";#N/A,#N/A,FALSE,"Book Equity Test"}</definedName>
    <definedName name="QADI">#REF!</definedName>
    <definedName name="QCashFlow">#REF!</definedName>
    <definedName name="qexp9495">#REF!</definedName>
    <definedName name="qexp9697">#REF!</definedName>
    <definedName name="qinc9495">#REF!</definedName>
    <definedName name="qinc9697">#REF!</definedName>
    <definedName name="QSales">#REF!</definedName>
    <definedName name="qsales9495">#REF!</definedName>
    <definedName name="qsales9697">#REF!</definedName>
    <definedName name="Qtr">#REF!</definedName>
    <definedName name="QTR_YTD">#REF!</definedName>
    <definedName name="Quarter">#REF!</definedName>
    <definedName name="QUARTERINCAPS">#REF!</definedName>
    <definedName name="Quarterly">#REF!</definedName>
    <definedName name="Quarters">OFFSET(#REF!,0,0,COUNTA(#REF!)-1,1)</definedName>
    <definedName name="QWE" hidden="1">{"pep204a",#N/A,FALSE,"tpepsum4a";"pep205a",#N/A,FALSE,"tpepsum4a";"wpep204a",#N/A,FALSE,"tpepsum4a";"wpep205a",#N/A,FALSE,"tpepsum4a"}</definedName>
    <definedName name="rad">#REF!</definedName>
    <definedName name="radioEBITDA01">#REF!</definedName>
    <definedName name="Range_Names">#REF!</definedName>
    <definedName name="Ratio_Shares_Data">#REF!</definedName>
    <definedName name="Ratios">#REF!</definedName>
    <definedName name="rce">#REF!</definedName>
    <definedName name="RCL">#REF!</definedName>
    <definedName name="rcr">#REF!</definedName>
    <definedName name="rdcrepl">#REF!</definedName>
    <definedName name="rde">#REF!</definedName>
    <definedName name="rec">#REF!</definedName>
    <definedName name="recdate">#REF!</definedName>
    <definedName name="RecentQ">#REF!</definedName>
    <definedName name="RecList">#REF!</definedName>
    <definedName name="_xlnm.Recorder">#REF!</definedName>
    <definedName name="Reference_4_1">#REF!</definedName>
    <definedName name="Reference_4_2">#REF!</definedName>
    <definedName name="Reference_4_3">#REF!</definedName>
    <definedName name="Reference_4_4">#REF!</definedName>
    <definedName name="Reference_4_5__________For_Forecast_Documents_only">#REF!</definedName>
    <definedName name="Reported_Net_Income">#REF!</definedName>
    <definedName name="ReportedCurrency">#REF!</definedName>
    <definedName name="ReportGroup" hidden="1">0</definedName>
    <definedName name="Research_Development_Expense">#REF!</definedName>
    <definedName name="Restricted_Stock_Grant">#REF!</definedName>
    <definedName name="result">#REF!</definedName>
    <definedName name="RetaDnav">#REF!</definedName>
    <definedName name="RetaInav">#REF!</definedName>
    <definedName name="Return_Calculation">#REF!</definedName>
    <definedName name="Return_Schedule">#REF!</definedName>
    <definedName name="Reuters">#REF!</definedName>
    <definedName name="Reuters1">#REF!</definedName>
    <definedName name="Reuters2">#REF!</definedName>
    <definedName name="rev">#REF!</definedName>
    <definedName name="rev_drivers">#REF!</definedName>
    <definedName name="Rev_FY00">#REF!</definedName>
    <definedName name="Rev_FY97">#REF!</definedName>
    <definedName name="Rev_FY98">#REF!</definedName>
    <definedName name="Rev_FY99">#REF!</definedName>
    <definedName name="rev00">#REF!</definedName>
    <definedName name="Revenue">#REF!</definedName>
    <definedName name="RevenueDetail">#REF!</definedName>
    <definedName name="Revenues">#REF!</definedName>
    <definedName name="Revenues_Division_1">#REF!</definedName>
    <definedName name="Revenues_Division_2">#REF!</definedName>
    <definedName name="Revenues_Division_3">#REF!</definedName>
    <definedName name="Revenues_Division_4">#REF!</definedName>
    <definedName name="Revenues_Division_5">#REF!</definedName>
    <definedName name="Revenues_Division_6">#REF!</definedName>
    <definedName name="RevenuesCellularEquipment">0</definedName>
    <definedName name="RevenuesCellularOther">0</definedName>
    <definedName name="RevenuesCellularService">0</definedName>
    <definedName name="RevenuesCellularTotal">0</definedName>
    <definedName name="RevenuesDirectory">#REF!</definedName>
    <definedName name="RevenuesLocalService">#REF!</definedName>
    <definedName name="RevenuesNetworkAccessInterstate">#REF!</definedName>
    <definedName name="RevenuesNetworkAccessIntrastate">#REF!</definedName>
    <definedName name="RevenuesNetworkAccessTotal">#REF!</definedName>
    <definedName name="RevenuesOther">#REF!</definedName>
    <definedName name="RevenuesPagingEquipment">0</definedName>
    <definedName name="RevenuesPagingOther">0</definedName>
    <definedName name="RevenuesPagingService">0</definedName>
    <definedName name="RevenuesPagingTotal">0</definedName>
    <definedName name="RevenuesToll">#REF!</definedName>
    <definedName name="RevenuesTotal">#REF!</definedName>
    <definedName name="RevenuesTotalCalc">#REF!</definedName>
    <definedName name="RevenuesWireless">#REF!</definedName>
    <definedName name="RevenuesWirelessEquipment">0</definedName>
    <definedName name="RevenuesWirelessOther">0</definedName>
    <definedName name="RevenuesWirelessService">0</definedName>
    <definedName name="RevenuesWirelessTotal">#REF!</definedName>
    <definedName name="RevenuesWirelineLocal">#REF!+#REF!</definedName>
    <definedName name="RevenuesWirelineLocalService">#REF!</definedName>
    <definedName name="RevenuesWirelineLongDistance">#REF!</definedName>
    <definedName name="RevenuesWirelineNetworkAccessTotal">#REF!</definedName>
    <definedName name="Revision">#REF!</definedName>
    <definedName name="revolver">#REF!</definedName>
    <definedName name="revs03">#REF!</definedName>
    <definedName name="revs04">#REF!</definedName>
    <definedName name="revs04q1">#REF!</definedName>
    <definedName name="revs04q2">#REF!</definedName>
    <definedName name="revs04q3">#REF!</definedName>
    <definedName name="revs04q4">#REF!</definedName>
    <definedName name="revs05">#REF!</definedName>
    <definedName name="revs05q1">#REF!</definedName>
    <definedName name="revs05q2">#REF!</definedName>
    <definedName name="revs05q3">#REF!</definedName>
    <definedName name="revs05q4">#REF!</definedName>
    <definedName name="revs06">#REF!</definedName>
    <definedName name="revs06q1">#REF!</definedName>
    <definedName name="revs06q2">#REF!</definedName>
    <definedName name="revs06q3">#REF!</definedName>
    <definedName name="revs06q4">#REF!</definedName>
    <definedName name="revs07">#REF!</definedName>
    <definedName name="revs07q1">#REF!</definedName>
    <definedName name="revs07q2">#REF!</definedName>
    <definedName name="revs07q3">#REF!</definedName>
    <definedName name="revs07q4">#REF!</definedName>
    <definedName name="revs08">#REF!</definedName>
    <definedName name="revs08q1">#REF!</definedName>
    <definedName name="revs08q2">#REF!</definedName>
    <definedName name="revs08q3">#REF!</definedName>
    <definedName name="revs08q4">#REF!</definedName>
    <definedName name="revs09">#REF!</definedName>
    <definedName name="revs09q1">#REF!</definedName>
    <definedName name="revs09q2">#REF!</definedName>
    <definedName name="revs09q3">#REF!</definedName>
    <definedName name="revs09q4">#REF!</definedName>
    <definedName name="revs10">#REF!</definedName>
    <definedName name="revs10q1">#REF!</definedName>
    <definedName name="revs10q2">#REF!</definedName>
    <definedName name="revs10q3">#REF!</definedName>
    <definedName name="revs10q4">#REF!</definedName>
    <definedName name="revs11">#REF!</definedName>
    <definedName name="revs11q1">#REF!</definedName>
    <definedName name="revs11q2">#REF!</definedName>
    <definedName name="revs11q3">#REF!</definedName>
    <definedName name="revs11q4">#REF!</definedName>
    <definedName name="revs12">#REF!</definedName>
    <definedName name="revs12q1">#REF!</definedName>
    <definedName name="revs12q2">#REF!</definedName>
    <definedName name="revs12q3">#REF!</definedName>
    <definedName name="revs12q4">#REF!</definedName>
    <definedName name="revs13">#REF!</definedName>
    <definedName name="revs13q1">#REF!</definedName>
    <definedName name="revs13q2">#REF!</definedName>
    <definedName name="revs13q3">#REF!</definedName>
    <definedName name="revs13q4">#REF!</definedName>
    <definedName name="revs14q4">#REF!</definedName>
    <definedName name="revs15">#REF!</definedName>
    <definedName name="rfa">#REF!</definedName>
    <definedName name="rfs">#REF!</definedName>
    <definedName name="ric">#REF!</definedName>
    <definedName name="rica">#REF!</definedName>
    <definedName name="ricf">#REF!</definedName>
    <definedName name="ricx">#REF!</definedName>
    <definedName name="RID">#REF!</definedName>
    <definedName name="Risk_Free_Rate">#REF!</definedName>
    <definedName name="RiskFree_Calc">#REF!</definedName>
    <definedName name="RiskFree_Default">#REF!</definedName>
    <definedName name="RiskFree_User">#REF!</definedName>
    <definedName name="rnf">#REF!</definedName>
    <definedName name="rns">#REF!</definedName>
    <definedName name="ROGER">#REF!</definedName>
    <definedName name="roic">#REF!</definedName>
    <definedName name="rot">#REF!</definedName>
    <definedName name="roy">#REF!</definedName>
    <definedName name="Rp_Calc">#REF!</definedName>
    <definedName name="Rp_Default">#REF!</definedName>
    <definedName name="Rp_user">#REF!</definedName>
    <definedName name="rre">#REF!</definedName>
    <definedName name="RRI">#REF!</definedName>
    <definedName name="RRI_CONS00">#REF!</definedName>
    <definedName name="RRI_CONS01">#REF!</definedName>
    <definedName name="RRI_CONS99">#REF!</definedName>
    <definedName name="RTT">#REF!</definedName>
    <definedName name="rus">#REF!</definedName>
    <definedName name="RUS_CONS00">#REF!</definedName>
    <definedName name="RUS_CONS01">#REF!</definedName>
    <definedName name="RUS_CONS99">#REF!</definedName>
    <definedName name="RUSAO_CONSENSUS">#REF!</definedName>
    <definedName name="RUT">#REF!</definedName>
    <definedName name="rwc">#REF!</definedName>
    <definedName name="rwt">#REF!</definedName>
    <definedName name="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ad">#REF!</definedName>
    <definedName name="sadf">#REF!</definedName>
    <definedName name="sadfsafsa" hidden="1">{#N/A,#N/A,FALSE,"Profit Status";#N/A,#N/A,FALSE,"Invest";#N/A,#N/A,FALSE,"Revenue";#N/A,#N/A,FALSE,"Variable Cost";#N/A,#N/A,FALSE,"Options &amp; Series"}</definedName>
    <definedName name="saf">#REF!</definedName>
    <definedName name="SAGE">#REF!</definedName>
    <definedName name="sal">#REF!</definedName>
    <definedName name="Sales">#REF!</definedName>
    <definedName name="Sales_Marketing_Expense">#REF!</definedName>
    <definedName name="SAP">#REF!</definedName>
    <definedName name="sas">#REF!</definedName>
    <definedName name="sasd" hidden="1">{"salaried",#N/A,FALSE,"VLD View (2)"}</definedName>
    <definedName name="scc">[0]!scc</definedName>
    <definedName name="Schroder_exceptionals">#REF!</definedName>
    <definedName name="SCM">#REF!</definedName>
    <definedName name="screens2">#REF!</definedName>
    <definedName name="sd" hidden="1">{"'Directory'!$A$72:$E$91"}</definedName>
    <definedName name="SDay">#REF!</definedName>
    <definedName name="sdf" hidden="1">{#N/A,#N/A,FALSE,"Adj Proj";#N/A,#N/A,FALSE,"Sheet1";#N/A,#N/A,FALSE,"LBO";#N/A,#N/A,FALSE,"LBOMER";#N/A,#N/A,FALSE,"WACC";#N/A,#N/A,FALSE,"DCF";#N/A,#N/A,FALSE,"DCFMER";#N/A,#N/A,FALSE,"Pooling";#N/A,#N/A,FALSE,"income";#N/A,#N/A,FALSE,"Offer"}</definedName>
    <definedName name="sdfg" hidden="1">{"rates",#N/A,FALSE,"tavg4a";"rev",#N/A,FALSE,"tavg4a"}</definedName>
    <definedName name="SDG" hidden="1">{#N/A,#N/A,FALSE,"Assumptions";#N/A,#N/A,FALSE,"Volumes";#N/A,#N/A,FALSE,"Pricing";#N/A,#N/A,FALSE,"Variable Cost";#N/A,#N/A,FALSE,"Investment";#N/A,#N/A,FALSE,"Profitability";#N/A,#N/A,FALSE,"Business Comparison"}</definedName>
    <definedName name="SEAT_DEAL">#REF!</definedName>
    <definedName name="SEBL">#REF!</definedName>
    <definedName name="SECTIONS">#REF!</definedName>
    <definedName name="sector">#REF!</definedName>
    <definedName name="SectorList">#REF!</definedName>
    <definedName name="SectorTable">#REF!</definedName>
    <definedName name="selUSER">#REF!</definedName>
    <definedName name="sencount" hidden="1">2</definedName>
    <definedName name="senior">#REF!</definedName>
    <definedName name="seniorsub">#REF!</definedName>
    <definedName name="Sensitivities">#REF!</definedName>
    <definedName name="SensitivitiesName">#REF!</definedName>
    <definedName name="ServDnav">#REF!</definedName>
    <definedName name="Services_Revenue">#REF!</definedName>
    <definedName name="servInav">#REF!</definedName>
    <definedName name="seven">#REF!,#REF!,#REF!,#REF!,#REF!,#REF!,#REF!,#REF!,#REF!,#REF!,#REF!,#REF!,#REF!,#REF!,#REF!,#REF!,#REF!</definedName>
    <definedName name="SFcarparks">#REF!</definedName>
    <definedName name="sfd">[0]!sfd</definedName>
    <definedName name="SFhotel">#REF!</definedName>
    <definedName name="SFIL.SI">#REF!</definedName>
    <definedName name="SFindus">#REF!</definedName>
    <definedName name="SFlux">#REF!</definedName>
    <definedName name="SFmass">#REF!</definedName>
    <definedName name="SFoffice">#REF!</definedName>
    <definedName name="SFretail">#REF!</definedName>
    <definedName name="SFservice">#REF!</definedName>
    <definedName name="SFV_QDEPTID">#REF!</definedName>
    <definedName name="SG">#REF!</definedName>
    <definedName name="SG_A__ex_stock_based_comp">#REF!</definedName>
    <definedName name="SG_CONS00">#REF!</definedName>
    <definedName name="SG_CONS01">#REF!</definedName>
    <definedName name="SG_CONS99">#REF!</definedName>
    <definedName name="SG_CONSENSUS">#REF!</definedName>
    <definedName name="SGIC">#REF!</definedName>
    <definedName name="SHARE_PRICE">#REF!</definedName>
    <definedName name="Shareholders_Equity">#REF!</definedName>
    <definedName name="SHARES00">#REF!,#REF!</definedName>
    <definedName name="shares02">#REF!</definedName>
    <definedName name="shares03">#REF!</definedName>
    <definedName name="shares04q4">#REF!</definedName>
    <definedName name="shares05">#REF!</definedName>
    <definedName name="shares05q1">#REF!</definedName>
    <definedName name="shares05q2">#REF!</definedName>
    <definedName name="shares05q3">#REF!</definedName>
    <definedName name="shares05q4">#REF!</definedName>
    <definedName name="shares06q1">#REF!</definedName>
    <definedName name="shares06q2">#REF!</definedName>
    <definedName name="shares06q3">#REF!</definedName>
    <definedName name="shares06q4">#REF!</definedName>
    <definedName name="shares07q1">#REF!</definedName>
    <definedName name="shares07q2">#REF!</definedName>
    <definedName name="shares07q3">#REF!</definedName>
    <definedName name="shares07q4">#REF!</definedName>
    <definedName name="shares09q3">#REF!</definedName>
    <definedName name="shares16">#REF!</definedName>
    <definedName name="SHARES98">#REF!,#REF!</definedName>
    <definedName name="SHARES99">#REF!,#REF!</definedName>
    <definedName name="SharesAverage">#REF!</definedName>
    <definedName name="SharesConvertibleSecurities">0</definedName>
    <definedName name="SharesFullyDiluted">0</definedName>
    <definedName name="SharesOptions">0</definedName>
    <definedName name="SharesOutstanding">#REF!</definedName>
    <definedName name="SharesOutstandingLatest">#REF!</definedName>
    <definedName name="SharesOutstandingLatestDate">0</definedName>
    <definedName name="SharesOutstandingOther">0</definedName>
    <definedName name="SharesOutstandingSenior">0</definedName>
    <definedName name="SharesOutstandingSubordinate">0</definedName>
    <definedName name="SharesPrimary">0</definedName>
    <definedName name="SharesValuation">#REF!</definedName>
    <definedName name="SharesWarrants">0</definedName>
    <definedName name="Sheet2" hidden="1">{#N/A,#N/A,FALSE,"Adj Proj";#N/A,#N/A,FALSE,"Sheet1";#N/A,#N/A,FALSE,"LBO";#N/A,#N/A,FALSE,"LBOMER";#N/A,#N/A,FALSE,"WACC";#N/A,#N/A,FALSE,"DCF";#N/A,#N/A,FALSE,"DCFMER";#N/A,#N/A,FALSE,"Pooling";#N/A,#N/A,FALSE,"income";#N/A,#N/A,FALSE,"Offer"}</definedName>
    <definedName name="Sheet3" hidden="1">{#N/A,#N/A,FALSE,"Projections";#N/A,#N/A,FALSE,"Multiples Valuation";#N/A,#N/A,FALSE,"LBO";#N/A,#N/A,FALSE,"Multiples_Sensitivity";#N/A,#N/A,FALSE,"Summary"}</definedName>
    <definedName name="Sheet4" hidden="1">{#N/A,#N/A,FALSE,"Projections";#N/A,#N/A,FALSE,"Multiples Valuation";#N/A,#N/A,FALSE,"LBO";#N/A,#N/A,FALSE,"Multiples_Sensitivity";#N/A,#N/A,FALSE,"Summary"}</definedName>
    <definedName name="sheet5">[0]!sheet5</definedName>
    <definedName name="Sheet6" hidden="1">{#N/A,#N/A,FALSE,"Projections";#N/A,#N/A,FALSE,"Multiples Valuation";#N/A,#N/A,FALSE,"LBO";#N/A,#N/A,FALSE,"Multiples_Sensitivity";#N/A,#N/A,FALSE,"Summary"}</definedName>
    <definedName name="SHGRH" hidden="1">{#N/A,#N/A,FALSE,"Profit Status";#N/A,#N/A,FALSE,"Invest";#N/A,#N/A,FALSE,"Revenue";#N/A,#N/A,FALSE,"Variable Cost";#N/A,#N/A,FALSE,"Options &amp; Series"}</definedName>
    <definedName name="shgrh1" hidden="1">{#N/A,#N/A,FALSE,"Profit Status";#N/A,#N/A,FALSE,"Invest";#N/A,#N/A,FALSE,"Revenue";#N/A,#N/A,FALSE,"Variable Cost";#N/A,#N/A,FALSE,"Options &amp; Series"}</definedName>
    <definedName name="shkwacc">#REF!</definedName>
    <definedName name="Short_Flow_Data">#REF!</definedName>
    <definedName name="Short_Term_Debt">#REF!</definedName>
    <definedName name="shortname">#REF!</definedName>
    <definedName name="Shortterm_Deferred_Revenue">#REF!</definedName>
    <definedName name="SIH">#REF!</definedName>
    <definedName name="SIH_Rating">#REF!</definedName>
    <definedName name="SIH_Target">#REF!</definedName>
    <definedName name="SIN_NET">119</definedName>
    <definedName name="SINKING_FUND">10</definedName>
    <definedName name="SItable">#REF!</definedName>
    <definedName name="SItable2">#REF!</definedName>
    <definedName name="Situ">#REF!</definedName>
    <definedName name="six">#REF!,#REF!,#REF!,#REF!,#REF!,#REF!,#REF!,#REF!,#REF!,#REF!,#REF!,#REF!,#REF!,#REF!,#REF!</definedName>
    <definedName name="SizingColumn">#REF!</definedName>
    <definedName name="skdfjh1" hidden="1">{#N/A,#N/A,FALSE,"Assumptions";#N/A,#N/A,FALSE,"Volumes";#N/A,#N/A,FALSE,"Pricing";#N/A,#N/A,FALSE,"Variable Cost";#N/A,#N/A,FALSE,"Investment";#N/A,#N/A,FALSE,"Profitability";#N/A,#N/A,FALSE,"Business Comparison"}</definedName>
    <definedName name="skdjfh" hidden="1">{#N/A,#N/A,FALSE,"Assumptions";#N/A,#N/A,FALSE,"Volumes";#N/A,#N/A,FALSE,"Pricing";#N/A,#N/A,FALSE,"Variable Cost";#N/A,#N/A,FALSE,"Investment";#N/A,#N/A,FALSE,"Profitability";#N/A,#N/A,FALSE,"Business Comparison"}</definedName>
    <definedName name="SLOT">#REF!</definedName>
    <definedName name="SLOT_Rating">#REF!</definedName>
    <definedName name="SLOT_Target">#REF!</definedName>
    <definedName name="SNB">#REF!</definedName>
    <definedName name="SNB_CONS00">#REF!</definedName>
    <definedName name="SNB_CONS01">#REF!</definedName>
    <definedName name="SNB_CONS99">#REF!</definedName>
    <definedName name="SNG">#REF!</definedName>
    <definedName name="SODK">#REF!</definedName>
    <definedName name="SOEXP00">#REF!</definedName>
    <definedName name="SOEXP00PF">#REF!</definedName>
    <definedName name="SOEXP01">#REF!</definedName>
    <definedName name="SOEXP98">#REF!</definedName>
    <definedName name="SOEXP99">#REF!</definedName>
    <definedName name="solver_drv" hidden="1">1</definedName>
    <definedName name="solver_est" hidden="1">1</definedName>
    <definedName name="solver_itr" hidden="1">100</definedName>
    <definedName name="solver_lin" hidden="1">0</definedName>
    <definedName name="solver_num" hidden="1">0</definedName>
    <definedName name="solver_nwt" hidden="1">1</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0.6</definedName>
    <definedName name="Source_App_of_Funds">#REF!</definedName>
    <definedName name="sp">#REF!</definedName>
    <definedName name="SPA_NET">114</definedName>
    <definedName name="spcompany">#REF!</definedName>
    <definedName name="spffo">#REF!</definedName>
    <definedName name="spffo2">#REF!</definedName>
    <definedName name="spffo3">#REF!</definedName>
    <definedName name="spffo4\">#REF!</definedName>
    <definedName name="spffo5">#REF!</definedName>
    <definedName name="SPIND">#REF!</definedName>
    <definedName name="spname2">#REF!</definedName>
    <definedName name="spname3">#REF!</definedName>
    <definedName name="spname4">#REF!</definedName>
    <definedName name="spname6">#REF!</definedName>
    <definedName name="spop1">#REF!</definedName>
    <definedName name="spop2">#REF!</definedName>
    <definedName name="spop3">#REF!</definedName>
    <definedName name="spop4">#REF!</definedName>
    <definedName name="Spot_AUD">#REF!</definedName>
    <definedName name="Spot_EUR">#REF!</definedName>
    <definedName name="Spot_JPY">#REF!</definedName>
    <definedName name="Spot_PKR">#REF!</definedName>
    <definedName name="Spot_USD">#REF!</definedName>
    <definedName name="sps">#REF!</definedName>
    <definedName name="SPX">#REF!</definedName>
    <definedName name="SPX_CONS00">#REF!</definedName>
    <definedName name="SPX_CONS01">#REF!</definedName>
    <definedName name="SPX_CONS99">#REF!</definedName>
    <definedName name="SPX_CONSENSUS">#REF!</definedName>
    <definedName name="SSAG">#REF!</definedName>
    <definedName name="Start_Year_JCF">#REF!</definedName>
    <definedName name="startCompany">#REF!</definedName>
    <definedName name="startdate">#REF!</definedName>
    <definedName name="StatsAccessLinesBusiness">#REF!</definedName>
    <definedName name="StatsAccessLinesDomesticInternationalTotal">#REF!</definedName>
    <definedName name="StatsAccessLinesDomesticInternationalTotalAverage">0</definedName>
    <definedName name="StatsAccessLinesInternational">#REF!</definedName>
    <definedName name="StatsAccessLinesOther">#REF!</definedName>
    <definedName name="StatsAccessLinesResidential">#REF!</definedName>
    <definedName name="StatsAccessLinesTotal">#REF!</definedName>
    <definedName name="StatsAccessLinesTotalAverage">0</definedName>
    <definedName name="StatsAverageMonthlyRevenue">0</definedName>
    <definedName name="StatsDigitalization">#REF!</definedName>
    <definedName name="StatsEmployeesConsolidated">#REF!</definedName>
    <definedName name="StatsEmployeesConsolidatedDomesticInternational">#REF!</definedName>
    <definedName name="StatsEmployeesConsolidatedInternational">0</definedName>
    <definedName name="StatsEmployeesTelephone">#REF!</definedName>
    <definedName name="StatsEmployeesTelephoneDomesticInternational">#REF!</definedName>
    <definedName name="StatsEmployeesTelephoneInternational">0</definedName>
    <definedName name="StatsMinutesOfUseInterstate">#REF!</definedName>
    <definedName name="StatsMinutesOfUseIntrastate">#REF!</definedName>
    <definedName name="StatsMinutesOfUseTotal">#REF!</definedName>
    <definedName name="StatsPagingAverageMonthlyRevenue">0</definedName>
    <definedName name="StatsPagingSubscribers">0</definedName>
    <definedName name="StatsPenetration">0</definedName>
    <definedName name="StatsPOPS">#REF!</definedName>
    <definedName name="StatsProportionatePenetration">0</definedName>
    <definedName name="StatsProportionatePOPS">0</definedName>
    <definedName name="StatsProportionateSubscribersAverage">0</definedName>
    <definedName name="StatsProportionateSubscribersBeginning">0</definedName>
    <definedName name="StatsProportionateSubscribersEnding">0</definedName>
    <definedName name="StatsProportionateSubscribersNetAdds">0</definedName>
    <definedName name="StatsSubscribersAverage">0</definedName>
    <definedName name="StatsSubscribersBeginning">0</definedName>
    <definedName name="StatsSubscribersEnding">0</definedName>
    <definedName name="StatsSubscribersNetAdds">0</definedName>
    <definedName name="StatsTollMessages">#REF!</definedName>
    <definedName name="StatsWATSMessages">#REF!</definedName>
    <definedName name="Statutory_Tax_Rate">#REF!</definedName>
    <definedName name="stebitda00">#REF!</definedName>
    <definedName name="stEBITDA99">#REF!</definedName>
    <definedName name="steps00">#REF!</definedName>
    <definedName name="steps99">#REF!</definedName>
    <definedName name="STEVEN">#REF!</definedName>
    <definedName name="stn">#REF!</definedName>
    <definedName name="STN_Rating">#REF!</definedName>
    <definedName name="STN_Target">#REF!</definedName>
    <definedName name="STOCK">[0]!STOCK</definedName>
    <definedName name="Stock_Option_Expense_Against_Earnings_PostTax">#REF!</definedName>
    <definedName name="StockCode">#REF!</definedName>
    <definedName name="StockPrice">#REF!</definedName>
    <definedName name="Stocks">#REF!</definedName>
    <definedName name="stop" hidden="1">{"'Directory'!$A$72:$E$91"}</definedName>
    <definedName name="Strategic_Acquiror_Bed_Concentration___Pro_forma_overlap_states">"Page3"</definedName>
    <definedName name="stRev00">#REF!</definedName>
    <definedName name="stREV99">#REF!</definedName>
    <definedName name="stu" hidden="1">{"Presentation",#N/A,FALSE,"Feb96 - ALL"}</definedName>
    <definedName name="stub">#REF!</definedName>
    <definedName name="stuff" hidden="1">#REF!</definedName>
    <definedName name="stype">#REF!</definedName>
    <definedName name="sub">#REF!</definedName>
    <definedName name="sub_debt_pricing">#REF!</definedName>
    <definedName name="Subheader">#REF!</definedName>
    <definedName name="Subscription_Revenue">#REF!</definedName>
    <definedName name="subsector">#REF!</definedName>
    <definedName name="summary">#REF!</definedName>
    <definedName name="Summary_Date">#REF!</definedName>
    <definedName name="summary2" hidden="1">{#N/A,#N/A,FALSE,"FACTSHEETS";#N/A,#N/A,FALSE,"pump";#N/A,#N/A,FALSE,"filter"}</definedName>
    <definedName name="swa">#REF!</definedName>
    <definedName name="SWE_NET">108</definedName>
    <definedName name="SWI_NET">118</definedName>
    <definedName name="SwitchStock">#REF!</definedName>
    <definedName name="swl">#REF!</definedName>
    <definedName name="sws">#REF!</definedName>
    <definedName name="sysPWORD">#REF!</definedName>
    <definedName name="Table">#REF!</definedName>
    <definedName name="Table_1_2">#REF!</definedName>
    <definedName name="Table_1_3">#REF!</definedName>
    <definedName name="Table_1_4">#REF!</definedName>
    <definedName name="Table_1_5">#REF!</definedName>
    <definedName name="TabsForDeletion">#REF!</definedName>
    <definedName name="taken" hidden="1">{"rates",#N/A,FALSE,"tavg4a";"rev",#N/A,FALSE,"tavg4a"}</definedName>
    <definedName name="target">#REF!</definedName>
    <definedName name="Target_PE">#REF!</definedName>
    <definedName name="TATCF00">#REF!</definedName>
    <definedName name="TATCF00PF">#REF!</definedName>
    <definedName name="TATCF01">#REF!</definedName>
    <definedName name="TATCF02">#REF!</definedName>
    <definedName name="TATCF03">#REF!</definedName>
    <definedName name="TATCF93">#REF!</definedName>
    <definedName name="TATCF94">#REF!</definedName>
    <definedName name="TATCF95">#REF!</definedName>
    <definedName name="TATCF96">#REF!</definedName>
    <definedName name="TATCF97">#REF!</definedName>
    <definedName name="TATCF98">#REF!</definedName>
    <definedName name="TATCF99">#REF!</definedName>
    <definedName name="TATCF99PF">#REF!</definedName>
    <definedName name="tax">#REF!</definedName>
    <definedName name="Tax_Benefit_Option_Exercise">#REF!</definedName>
    <definedName name="Tax_on_Non_Recur_Items">#REF!</definedName>
    <definedName name="Tax_Paid">#REF!</definedName>
    <definedName name="Tax_Provided">#REF!</definedName>
    <definedName name="Tax_Rate">#REF!</definedName>
    <definedName name="tax_rate_projection">#REF!</definedName>
    <definedName name="TAX00">#REF!</definedName>
    <definedName name="Taxes">#REF!</definedName>
    <definedName name="TAXR00">#REF!</definedName>
    <definedName name="TAXR00PF">#REF!</definedName>
    <definedName name="TAXR01">#REF!</definedName>
    <definedName name="TAXR02">#REF!</definedName>
    <definedName name="TAXR03">#REF!</definedName>
    <definedName name="TAXR93">#REF!</definedName>
    <definedName name="TAXR94">#REF!</definedName>
    <definedName name="TAXR95">#REF!</definedName>
    <definedName name="TAXR96">#REF!</definedName>
    <definedName name="TAXR97">#REF!</definedName>
    <definedName name="TAXR98">#REF!</definedName>
    <definedName name="TAXR99">#REF!</definedName>
    <definedName name="TAXR99PF">#REF!</definedName>
    <definedName name="taxrate">#REF!</definedName>
    <definedName name="tc" hidden="1">{#N/A,#N/A,FALSE,"title";#N/A,#N/A,FALSE,"AVE VEH";#N/A,#N/A,FALSE,"METRICS";#N/A,#N/A,FALSE,"Prod Cost";#N/A,#N/A,FALSE,"CMTOTCST";#N/A,#N/A,FALSE,"Roadmap";#N/A,#N/A,FALSE,"Road Text";#N/A,#N/A,FALSE,"VAVE";#N/A,#N/A,FALSE,"Warranty #1";#N/A,#N/A,FALSE,"Warranty #2";#N/A,#N/A,FALSE,"Purchasing"}</definedName>
    <definedName name="tcd">#REF!</definedName>
    <definedName name="tcf">#REF!</definedName>
    <definedName name="tcgh">#REF!</definedName>
    <definedName name="tci">#REF!</definedName>
    <definedName name="tcs">#REF!</definedName>
    <definedName name="TDEBT00">#REF!</definedName>
    <definedName name="TDEBT01">#REF!</definedName>
    <definedName name="TDEBT02">#REF!</definedName>
    <definedName name="TDEBT03">#REF!</definedName>
    <definedName name="TDEBT99">#REF!</definedName>
    <definedName name="Temp" hidden="1">{"Presentation",#N/A,FALSE,"Feb96 - ALL"}</definedName>
    <definedName name="temp1" hidden="1">{"salaried",#N/A,FALSE,"VLD View (2)"}</definedName>
    <definedName name="Template.WIRE">"DBACCESS"</definedName>
    <definedName name="temporary" hidden="1">{"Presentation",#N/A,FALSE,"Feb96 - ALL"}</definedName>
    <definedName name="TempTick">#REF!</definedName>
    <definedName name="ten" hidden="1">{#N/A,#N/A,FALSE,"title";#N/A,#N/A,FALSE,"AVE VEH";#N/A,#N/A,FALSE,"METRICS";#N/A,#N/A,FALSE,"Prod Cost";#N/A,#N/A,FALSE,"CMTOTCST";#N/A,#N/A,FALSE,"Roadmap";#N/A,#N/A,FALSE,"Road Text";#N/A,#N/A,FALSE,"VAVE";#N/A,#N/A,FALSE,"Warranty #1";#N/A,#N/A,FALSE,"Warranty #2";#N/A,#N/A,FALSE,"Purchasing"}</definedName>
    <definedName name="TEPS00">#REF!</definedName>
    <definedName name="TEPS00PF">#REF!</definedName>
    <definedName name="TEPS01">#REF!</definedName>
    <definedName name="TEPS02">#REF!</definedName>
    <definedName name="TEPS03">#REF!</definedName>
    <definedName name="TEPS93">#REF!</definedName>
    <definedName name="TEPS94">#REF!</definedName>
    <definedName name="TEPS95">#REF!</definedName>
    <definedName name="TEPS96">#REF!</definedName>
    <definedName name="TEPS97">#REF!</definedName>
    <definedName name="TEPS98">#REF!</definedName>
    <definedName name="TEPS99">#REF!</definedName>
    <definedName name="TEPS99PF">#REF!</definedName>
    <definedName name="test" hidden="1">#REF!</definedName>
    <definedName name="test1" hidden="1">{#N/A,#N/A,TRUE,"MAIN FT TERM";#N/A,#N/A,TRUE,"MCI  FT TERM ";#N/A,#N/A,TRUE,"OC12 EQV"}</definedName>
    <definedName name="tev">#REF!</definedName>
    <definedName name="TEXP00">#REF!</definedName>
    <definedName name="TEXP00PF">#REF!</definedName>
    <definedName name="TEXP01">#REF!</definedName>
    <definedName name="TEXP02">#REF!</definedName>
    <definedName name="TEXP03">#REF!</definedName>
    <definedName name="TEXP93">#REF!</definedName>
    <definedName name="TEXP94">#REF!</definedName>
    <definedName name="TEXP95">#REF!</definedName>
    <definedName name="TEXP96">#REF!</definedName>
    <definedName name="TEXP97">#REF!</definedName>
    <definedName name="TEXP98">#REF!</definedName>
    <definedName name="TEXP99">#REF!</definedName>
    <definedName name="TEXP99PF">#REF!</definedName>
    <definedName name="tfc">#REF!</definedName>
    <definedName name="TFCF00">#REF!</definedName>
    <definedName name="TFCF00PF">#REF!</definedName>
    <definedName name="TFCF01">#REF!</definedName>
    <definedName name="TFCF02">#REF!</definedName>
    <definedName name="TFCF03">#REF!</definedName>
    <definedName name="TFCF93">#REF!</definedName>
    <definedName name="TFCF94">#REF!</definedName>
    <definedName name="TFCF95">#REF!</definedName>
    <definedName name="TFCF96">#REF!</definedName>
    <definedName name="TFCF97">#REF!</definedName>
    <definedName name="TFCF98">#REF!</definedName>
    <definedName name="TFCF99">#REF!</definedName>
    <definedName name="TFCF99PF">#REF!</definedName>
    <definedName name="tfd">#REF!</definedName>
    <definedName name="tfo">#REF!</definedName>
    <definedName name="tfr">#REF!</definedName>
    <definedName name="tfx">#REF!</definedName>
    <definedName name="that" hidden="1">{#N/A,#N/A,FALSE,"Cover";#N/A,#N/A,FALSE,"Profits";#N/A,#N/A,FALSE,"ABS";#N/A,#N/A,FALSE,"TFLE Detail";#N/A,#N/A,FALSE,"TFLE Walk";#N/A,#N/A,FALSE,"Variable Cost";#N/A,#N/A,FALSE,"V.C. Walk"}</definedName>
    <definedName name="this" hidden="1">{#N/A,#N/A,FALSE,"Cover";#N/A,#N/A,FALSE,"Summary Variable Costs";#N/A,#N/A,FALSE,"Summary Var &amp; Fxd";#N/A,#N/A,FALSE,"Sigma";#N/A,#N/A,FALSE,"I4 Engines";#N/A,#N/A,FALSE,"New I4 Transmissions";#N/A,#N/A,FALSE,"PSA Diesels";#N/A,#N/A,FALSE,"Manuf Fixed Costs";#N/A,#N/A,FALSE,"Last Job-1st Job";#N/A,#N/A,FALSE,"Iss-Iss";#N/A,#N/A,FALSE,"Investment"}</definedName>
    <definedName name="three">#REF!,#REF!,#REF!,#REF!,#REF!,#REF!,#REF!,#REF!,#REF!,#REF!,#REF!,#REF!,#REF!,#REF!,#REF!,#REF!,#REF!</definedName>
    <definedName name="tic">#REF!</definedName>
    <definedName name="tica">#REF!</definedName>
    <definedName name="ticb">#REF!</definedName>
    <definedName name="TICC">#REF!</definedName>
    <definedName name="ticd">#REF!</definedName>
    <definedName name="tice">#REF!</definedName>
    <definedName name="TICERK">#REF!</definedName>
    <definedName name="ticf">#REF!</definedName>
    <definedName name="ticg">#REF!</definedName>
    <definedName name="tich">#REF!</definedName>
    <definedName name="tichi">#REF!</definedName>
    <definedName name="tici">#REF!</definedName>
    <definedName name="ticj">#REF!</definedName>
    <definedName name="Tick">#REF!</definedName>
    <definedName name="ticker">#REF!</definedName>
    <definedName name="TIF">#REF!</definedName>
    <definedName name="TIF_CONS00">#REF!</definedName>
    <definedName name="TIF_CONS01">#REF!</definedName>
    <definedName name="TIF_CONS99">#REF!</definedName>
    <definedName name="Tigr_Exhibit114997f6_546d_496f_b645_8f44e35558aa" hidden="1">#REF!</definedName>
    <definedName name="Tigr_Exhibit1802c901_59e1_46f4_bd02_b6779a40032c" hidden="1">#REF!</definedName>
    <definedName name="Tigr_Exhibit1c05d387_de26_43de_9c14_ce4414c490be" hidden="1">#REF!</definedName>
    <definedName name="Tigr_Exhibit1c55e238_29d5_46fa_b5f6_3b9fa8544123" hidden="1">#REF!</definedName>
    <definedName name="Tigr_Exhibit26cae853_a05e_4be8_ad88_138965590466" hidden="1">#REF!</definedName>
    <definedName name="Tigr_Exhibit31c766af_f71e_40b7_90e8_8083f5d5c8f6" hidden="1">#REF!</definedName>
    <definedName name="Tigr_Exhibit43eb71d6_87ea_4086_b1c3_4f8e13da6a4f" hidden="1">#REF!</definedName>
    <definedName name="Tigr_Exhibit4e837384_b028_44bd_81f8_a7f95faefa9a" hidden="1">#REF!</definedName>
    <definedName name="Tigr_Exhibit7fc5e425_24ea_40e3_85af_53bc718e9db5" hidden="1">#REF!</definedName>
    <definedName name="Tigr_Exhibit92248554_43ac_4131_ae32_b13ede4fe6a7" hidden="1">#REF!</definedName>
    <definedName name="Tigr_Exhibit9e655982_4592_4d2d_955d_5a25225fe467" hidden="1">#REF!</definedName>
    <definedName name="Tigr_Exhibitb435b083_797e_4a36_b971_3ee6a6b54b98" hidden="1">#REF!</definedName>
    <definedName name="Tigr_Exhibitc1e343af_0f27_4c40_a522_2453d6404feb" hidden="1">#REF!</definedName>
    <definedName name="Tigr_Exhibitdcf10e8c_f9a7_4fd1_ab3e_f3835f397fc6" hidden="1">#REF!</definedName>
    <definedName name="Tigr_Exhibite62c7b22_af92_42f9_9d66_8d6a980c2791" hidden="1">#REF!</definedName>
    <definedName name="Tigr_Exhibitecc98d36_2989_4263_8367_f390d9d4abbb" hidden="1">#REF!</definedName>
    <definedName name="Tigr_Exhibitf169e01c_8397_411b_95de_b2f795a25f9c" hidden="1">#REF!</definedName>
    <definedName name="Tigr_Exhibitf2771d19_9595_4068_95ab_e20a95c398d2" hidden="1">#REF!</definedName>
    <definedName name="Tigr_Exhibitfa54e7bf_d8b7_43cb_be10_afa501036d5a" hidden="1">#REF!</definedName>
    <definedName name="Tigr_Exhibitfe732d8a_bfd7_4b75_8a8c_dfd61fc3181a" hidden="1">#REF!</definedName>
    <definedName name="Tigr_Exhibitfeaf9052_86f9_4ea9_828f_b82a693017b5" hidden="1">#REF!</definedName>
    <definedName name="time" hidden="1">{#N/A,#N/A,FALSE,"Profit Status";#N/A,#N/A,FALSE,"Invest";#N/A,#N/A,FALSE,"Revenue";#N/A,#N/A,FALSE,"Variable Cost";#N/A,#N/A,FALSE,"Options &amp; Series"}</definedName>
    <definedName name="tin">#REF!</definedName>
    <definedName name="TINT00">#REF!</definedName>
    <definedName name="TINT01">#REF!</definedName>
    <definedName name="TINT02">#REF!</definedName>
    <definedName name="TINT03">#REF!</definedName>
    <definedName name="TINT99">#REF!</definedName>
    <definedName name="title.appraisednav">#REF!</definedName>
    <definedName name="title.balancesheet">#REF!</definedName>
    <definedName name="title.businessbackground">#REF!</definedName>
    <definedName name="title.capitalhistory">#REF!</definedName>
    <definedName name="title.cashflow">#REF!</definedName>
    <definedName name="title.changes">#REF!</definedName>
    <definedName name="title.comment">#REF!</definedName>
    <definedName name="title.comments">#REF!</definedName>
    <definedName name="title.companyhistory">#REF!</definedName>
    <definedName name="title.dateoflast">#REF!</definedName>
    <definedName name="title.dividenddata">#REF!</definedName>
    <definedName name="title.ebitbreakdown">#REF!</definedName>
    <definedName name="title.expansionplans">#REF!</definedName>
    <definedName name="title.forecastandratings">#REF!</definedName>
    <definedName name="title.forecasts">#REF!</definedName>
    <definedName name="title.highslows">#REF!</definedName>
    <definedName name="title.interimresults">#REF!</definedName>
    <definedName name="title.investmentstructure">#REF!</definedName>
    <definedName name="title.mainpoints">#REF!</definedName>
    <definedName name="title.majorshareholders">#REF!</definedName>
    <definedName name="title.miscellaneous">#REF!</definedName>
    <definedName name="title.navbreakdown">#REF!</definedName>
    <definedName name="title.navsensitivity">#REF!</definedName>
    <definedName name="title.negfactors">#REF!</definedName>
    <definedName name="title.outlook">#REF!</definedName>
    <definedName name="title.perrelative">#REF!</definedName>
    <definedName name="title.posfactors">#REF!</definedName>
    <definedName name="title.pricechart">#REF!</definedName>
    <definedName name="title.profitbreakdown">#REF!</definedName>
    <definedName name="title.profitforecast">#REF!</definedName>
    <definedName name="title.profitforecasts">#REF!</definedName>
    <definedName name="title.propschemes">#REF!</definedName>
    <definedName name="title.ratioanalysis">#REF!</definedName>
    <definedName name="title.relperformance">#REF!</definedName>
    <definedName name="title.salesbreakdown">#REF!</definedName>
    <definedName name="title.sharedata">#REF!</definedName>
    <definedName name="title.subsiaries">#REF!</definedName>
    <definedName name="title.tenyear">#REF!</definedName>
    <definedName name="title.title">#REF!</definedName>
    <definedName name="title.warrconv">#REF!</definedName>
    <definedName name="Tmings" hidden="1">{"rev",#N/A,FALSE,"ppepsum";"vcost",#N/A,FALSE,"ppepsum";"ecprof",#N/A,FALSE,"ppepsum"}</definedName>
    <definedName name="tnd">#REF!</definedName>
    <definedName name="to" hidden="1">{"Presentation",#N/A,FALSE,"Feb96 - ALL"}</definedName>
    <definedName name="top">#REF!</definedName>
    <definedName name="Top_5_Access_File_3Q">#REF!</definedName>
    <definedName name="Top10db">#REF!</definedName>
    <definedName name="TOP10prelim">#REF!</definedName>
    <definedName name="TOP10prelim_2004q2">#REF!</definedName>
    <definedName name="TOP10prelim2003q3">#REF!</definedName>
    <definedName name="TOP10prelim2004q1">#REF!</definedName>
    <definedName name="TOP10prelimv2">#REF!</definedName>
    <definedName name="tosave" hidden="1">{#N/A,#N/A,FALSE,"TRANSNEW"}</definedName>
    <definedName name="total">#REF!</definedName>
    <definedName name="Total_Assets_AVG">#REF!</definedName>
    <definedName name="Total_Assets_CB">#REF!</definedName>
    <definedName name="Total_Assets_OB">#REF!</definedName>
    <definedName name="Total_Capex">#REF!</definedName>
    <definedName name="Total_Change_in_Provisions">#REF!</definedName>
    <definedName name="Total_Current_Assets">#REF!</definedName>
    <definedName name="Total_Current_Liabilities">#REF!</definedName>
    <definedName name="Total_Equities_Liabilities">#REF!</definedName>
    <definedName name="Total_Equity">#REF!</definedName>
    <definedName name="Total_EV">#REF!</definedName>
    <definedName name="Total_Intangible_Fixed_Assets">#REF!</definedName>
    <definedName name="Total_Operating_Capital">#REF!</definedName>
    <definedName name="Total_Operating_Cashflow">#REF!</definedName>
    <definedName name="Total_Proj_Cap_Exp">#REF!</definedName>
    <definedName name="Total_Rev">#REF!</definedName>
    <definedName name="Total_Rev_oldRevDetail">#REF!</definedName>
    <definedName name="Total_Rev_preMACR">#REF!</definedName>
    <definedName name="Total_Rev_RevDetail">#REF!</definedName>
    <definedName name="Total_Tangible_Fixed_Assets">#REF!</definedName>
    <definedName name="TOTAL1994">#REF!</definedName>
    <definedName name="Total1995">#REF!</definedName>
    <definedName name="TotalAssets">#REF!</definedName>
    <definedName name="TotalDeferredCredits">#REF!</definedName>
    <definedName name="totalEBITDA00">#REF!</definedName>
    <definedName name="totalEBITDA01">#REF!</definedName>
    <definedName name="totalEBITDA02">#REF!</definedName>
    <definedName name="totalEBITDA99">#REF!</definedName>
    <definedName name="totalEBITDA99pf">#REF!</definedName>
    <definedName name="TotalRevenue">#REF!</definedName>
    <definedName name="TPFREV00">#REF!</definedName>
    <definedName name="trc_CFPSGROWTH5YR">#REF!</definedName>
    <definedName name="trc_CFPSGRWPRV5YR">#REF!</definedName>
    <definedName name="trc_CurFY">#REF!</definedName>
    <definedName name="trc_DIVGROWTH5YR">#REF!</definedName>
    <definedName name="trc_DIVGRWPRV5YR">#REF!</definedName>
    <definedName name="trc_DocID">#REF!</definedName>
    <definedName name="trc_EBITDAGROWTH5YR">#REF!</definedName>
    <definedName name="trc_EBITDAGRWPRV5YR">#REF!</definedName>
    <definedName name="trc_EBITNXT5">#REF!</definedName>
    <definedName name="trc_EBITPRV5">#REF!</definedName>
    <definedName name="trc_EPSGRWPRV5YR">#REF!</definedName>
    <definedName name="trc_Flavor">#REF!</definedName>
    <definedName name="trc_NETGROWTH5YR">#REF!</definedName>
    <definedName name="trc_NETGRWPRV5YR">#REF!</definedName>
    <definedName name="trc_QDType">#REF!</definedName>
    <definedName name="trc_RATING">#REF!</definedName>
    <definedName name="trc_ReleaseDate">#REF!</definedName>
    <definedName name="trc_REVGROWTH5YR">#REF!</definedName>
    <definedName name="trc_REVGRWPRV5YR">#REF!</definedName>
    <definedName name="trc_RISK">#REF!</definedName>
    <definedName name="trc_SHARESOUT">#REF!</definedName>
    <definedName name="trc_SHROUTGROWTH5YR">#REF!</definedName>
    <definedName name="trc_SHROUTGRWPRV5YR">#REF!</definedName>
    <definedName name="trc_submitter">#REF!</definedName>
    <definedName name="trc_submittername">#REF!</definedName>
    <definedName name="trc_TARGET">#REF!</definedName>
    <definedName name="trc_TemplateID">#REF!</definedName>
    <definedName name="trc_TEV">#REF!</definedName>
    <definedName name="trc_Ticker">#REF!</definedName>
    <definedName name="trc_Version">#REF!</definedName>
    <definedName name="trc_XLS_DATASHEET_ProtectDate">36881.796099537</definedName>
    <definedName name="trc_Y1">#REF!</definedName>
    <definedName name="trc_Y1COMMONEQ">#REF!</definedName>
    <definedName name="trc_Y1DILSHR">#REF!</definedName>
    <definedName name="trc_Y1DPS">#REF!</definedName>
    <definedName name="trc_Y1EBIT">#REF!</definedName>
    <definedName name="trc_Y1EBITDA">#REF!</definedName>
    <definedName name="trc_Y1FREE_CFPS">#REF!</definedName>
    <definedName name="trc_Y1LTDEBT">#REF!</definedName>
    <definedName name="trc_Y1NETINC">#REF!</definedName>
    <definedName name="trc_Y1Q1">#REF!</definedName>
    <definedName name="trc_Y1Q2">#REF!</definedName>
    <definedName name="trc_Y1Q3">#REF!</definedName>
    <definedName name="trc_Y1Q4">#REF!</definedName>
    <definedName name="trc_Y1REVENUE">#REF!</definedName>
    <definedName name="trc_Y1ROE">#REF!</definedName>
    <definedName name="trc_Y1TAXRATE">#REF!</definedName>
    <definedName name="trc_Y1Total">#REF!</definedName>
    <definedName name="trc_Y2">#REF!</definedName>
    <definedName name="trc_Y2COMMONEQ">#REF!</definedName>
    <definedName name="trc_Y2DILSHR">#REF!</definedName>
    <definedName name="trc_Y2DPS">#REF!</definedName>
    <definedName name="trc_Y2EBIT">#REF!</definedName>
    <definedName name="trc_Y2EBITDA">#REF!</definedName>
    <definedName name="trc_Y2FREE_CFPS">#REF!</definedName>
    <definedName name="trc_Y2LTDEBT">#REF!</definedName>
    <definedName name="trc_Y2NETINC">#REF!</definedName>
    <definedName name="trc_Y2Q1">#REF!</definedName>
    <definedName name="trc_Y2Q2">#REF!</definedName>
    <definedName name="trc_Y2Q3">#REF!</definedName>
    <definedName name="trc_Y2Q4">#REF!</definedName>
    <definedName name="trc_Y2REVENUE">#REF!</definedName>
    <definedName name="trc_Y2ROE">#REF!</definedName>
    <definedName name="trc_Y2TAXRATE">#REF!</definedName>
    <definedName name="trc_Y2Total">#REF!</definedName>
    <definedName name="trc_Y3">#REF!</definedName>
    <definedName name="trc_Y3COMMONEQ">#REF!</definedName>
    <definedName name="trc_Y3DILSHR">#REF!</definedName>
    <definedName name="trc_Y3DPS">#REF!</definedName>
    <definedName name="trc_Y3EBIT">#REF!</definedName>
    <definedName name="trc_Y3EBITDA">#REF!</definedName>
    <definedName name="trc_Y3FREE_CFPS">#REF!</definedName>
    <definedName name="trc_Y3LTDEBT">#REF!</definedName>
    <definedName name="trc_Y3NETINC">#REF!</definedName>
    <definedName name="trc_Y3Q1">#REF!</definedName>
    <definedName name="trc_Y3Q2">#REF!</definedName>
    <definedName name="trc_Y3Q3">#REF!</definedName>
    <definedName name="trc_Y3Q4">#REF!</definedName>
    <definedName name="trc_Y3REVENUE">#REF!</definedName>
    <definedName name="trc_Y3ROE">#REF!</definedName>
    <definedName name="trc_Y3TAXRATE">#REF!</definedName>
    <definedName name="trc_Y3Total">#REF!</definedName>
    <definedName name="trc_Y4">#REF!</definedName>
    <definedName name="trc_Y4COMMONEQ">#REF!</definedName>
    <definedName name="trc_Y4DILSHR">#REF!</definedName>
    <definedName name="trc_Y4DPS">#REF!</definedName>
    <definedName name="trc_Y4EBIT">#REF!</definedName>
    <definedName name="trc_Y4EBITDA">#REF!</definedName>
    <definedName name="trc_Y4FREE_CFPS">#REF!</definedName>
    <definedName name="trc_Y4LTDEBT">#REF!</definedName>
    <definedName name="trc_Y4NETINC">#REF!</definedName>
    <definedName name="trc_Y4Q1">#REF!</definedName>
    <definedName name="trc_Y4Q2">#REF!</definedName>
    <definedName name="trc_Y4Q3">#REF!</definedName>
    <definedName name="trc_Y4Q4">#REF!</definedName>
    <definedName name="trc_Y4REVENUE">#REF!</definedName>
    <definedName name="trc_Y4ROE">#REF!</definedName>
    <definedName name="trc_Y4TAXRATE">#REF!</definedName>
    <definedName name="trc_Y4Total">#REF!</definedName>
    <definedName name="tre">#REF!</definedName>
    <definedName name="treeList" hidden="1">"00000000000000000000000000000000000000000000000000000000000000000000000000000000000000000000000000000000000000000000000000000000000000000000000000000000000000000000000000000000000000000000000000000000"</definedName>
    <definedName name="TREV00">#REF!</definedName>
    <definedName name="TREV00PF">#REF!</definedName>
    <definedName name="TREV01">#REF!</definedName>
    <definedName name="TREV02">#REF!</definedName>
    <definedName name="TREV03">#REF!</definedName>
    <definedName name="TREV93">#REF!</definedName>
    <definedName name="TREV94">#REF!</definedName>
    <definedName name="TREV95">#REF!</definedName>
    <definedName name="TREV96">#REF!</definedName>
    <definedName name="TREV97">#REF!</definedName>
    <definedName name="TREV98">#REF!</definedName>
    <definedName name="TREV99">#REF!</definedName>
    <definedName name="TREV99PF">#REF!</definedName>
    <definedName name="TST" hidden="1">{"rates",#N/A,FALSE,"tavg4a";"rev",#N/A,FALSE,"tavg4a"}</definedName>
    <definedName name="ttr">#REF!</definedName>
    <definedName name="tvEBITDA01">#REF!</definedName>
    <definedName name="TVEBITDA02">#REF!</definedName>
    <definedName name="two">#REF!,#REF!,#REF!,#REF!,#REF!,#REF!,#REF!,#REF!,#REF!,#REF!,#REF!,#REF!,#REF!,#REF!</definedName>
    <definedName name="tzs">#REF!</definedName>
    <definedName name="u" hidden="1">{"rev",#N/A,FALSE,"ppepsum";"vcost",#N/A,FALSE,"ppepsum";"ecprof",#N/A,FALSE,"ppepsum"}</definedName>
    <definedName name="uiknu"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UnamortizedInvestmentTaxCredits">#REF!</definedName>
    <definedName name="UniqueRange_15">#REF!</definedName>
    <definedName name="UniqueRange_16">#REF!</definedName>
    <definedName name="UniqueRange_17">#REF!</definedName>
    <definedName name="UniqueRange_18">#REF!</definedName>
    <definedName name="UniqueRange_19">#REF!</definedName>
    <definedName name="UniqueRange_20">#REF!</definedName>
    <definedName name="UniqueRange_21">#REF!</definedName>
    <definedName name="UniqueRange_22">#REF!</definedName>
    <definedName name="UniqueRange_23">#REF!</definedName>
    <definedName name="UniqueRange_24">#REF!</definedName>
    <definedName name="UniqueRange_25">#REF!</definedName>
    <definedName name="UniqueRange_26">#REF!</definedName>
    <definedName name="UniqueRange_27">#REF!</definedName>
    <definedName name="UniqueRange_28">#REF!</definedName>
    <definedName name="UniqueRange_29">#REF!</definedName>
    <definedName name="UniqueRange_30">#REF!</definedName>
    <definedName name="UniqueRange_31">#REF!</definedName>
    <definedName name="UniqueRange_32">#REF!</definedName>
    <definedName name="UniqueRange_33">#REF!</definedName>
    <definedName name="UniqueRange_34">#REF!</definedName>
    <definedName name="UniqueRange_35">#REF!</definedName>
    <definedName name="UniqueRange_36">#REF!</definedName>
    <definedName name="UniqueRange_37">#REF!</definedName>
    <definedName name="UniqueRange_38">#REF!</definedName>
    <definedName name="UniqueRange_39">#REF!</definedName>
    <definedName name="UniqueRange_40">#REF!</definedName>
    <definedName name="UniqueRange_41">#REF!</definedName>
    <definedName name="UniqueRange_66">#REF!</definedName>
    <definedName name="UNITS">#REF!</definedName>
    <definedName name="upload1">#REF!</definedName>
    <definedName name="USA_NET">109</definedName>
    <definedName name="USD">#REF!</definedName>
    <definedName name="UserList">#REF!</definedName>
    <definedName name="userPWORD">#REF!</definedName>
    <definedName name="v" hidden="1">{#N/A,#N/A,FALSE,"Profit Status";#N/A,#N/A,FALSE,"Invest";#N/A,#N/A,FALSE,"Revenue";#N/A,#N/A,FALSE,"Variable Cost";#N/A,#N/A,FALSE,"Options &amp; Series"}</definedName>
    <definedName name="VA_Metric">OFFSET(#REF!,0,0,COUNTA(#REF!)-1)</definedName>
    <definedName name="vae">#REF!</definedName>
    <definedName name="Valuation">#REF!</definedName>
    <definedName name="ValuationAdjustmentsOther">0</definedName>
    <definedName name="ValuationAdjustmentsValue">0</definedName>
    <definedName name="ValuationCellularValue">0</definedName>
    <definedName name="ValuationDebtAdjustment">0</definedName>
    <definedName name="ValuationDebtNet">0</definedName>
    <definedName name="ValuationDebtTotal">0</definedName>
    <definedName name="ValuationFirmValue">0</definedName>
    <definedName name="ValuationInvestments">0</definedName>
    <definedName name="ValuationMarketCapitalization">0</definedName>
    <definedName name="ValuationOtherValue">0</definedName>
    <definedName name="ValuationPagingValue">0</definedName>
    <definedName name="ValuationTelephoneValue">0</definedName>
    <definedName name="ValuationWirelessValue">0</definedName>
    <definedName name="value_of_non_core_assets">#REF!</definedName>
    <definedName name="Varanalysis2001" hidden="1">{#N/A,#N/A,FALSE,"BalSheet 0899";#N/A,#N/A,FALSE,"ytdpl899";#N/A,#N/A,FALSE,"Aug PL";#N/A,#N/A,FALSE,"Minority Int";#N/A,#N/A,FALSE,"Equity Roll Forward";#N/A,#N/A,FALSE,"Book Equity Test"}</definedName>
    <definedName name="vay">#REF!</definedName>
    <definedName name="vbv">#REF!</definedName>
    <definedName name="vcf">#REF!</definedName>
    <definedName name="vday">#REF!</definedName>
    <definedName name="vdp">#REF!</definedName>
    <definedName name="veb">#REF!</definedName>
    <definedName name="veg">#REF!</definedName>
    <definedName name="vep">#REF!</definedName>
    <definedName name="Version.WIRE">1</definedName>
    <definedName name="Vesting_Period">#REF!</definedName>
    <definedName name="vev">#REF!</definedName>
    <definedName name="vey">#REF!</definedName>
    <definedName name="vfa">#REF!</definedName>
    <definedName name="vgd">#REF!</definedName>
    <definedName name="via">#REF!</definedName>
    <definedName name="viabEBITDA00">#REF!</definedName>
    <definedName name="viabEBITDA01">#REF!</definedName>
    <definedName name="viabEBITDA02">#REF!</definedName>
    <definedName name="viabEBITDA03">#REF!</definedName>
    <definedName name="viabEBITDA04">#REF!</definedName>
    <definedName name="viabEBITDA05">#REF!</definedName>
    <definedName name="viabEBITDA98">#REF!</definedName>
    <definedName name="viabEBITDA99">#REF!</definedName>
    <definedName name="viabFE00">#REF!</definedName>
    <definedName name="viabFE01">#REF!</definedName>
    <definedName name="viabFE98">#REF!</definedName>
    <definedName name="viabFE99">#REF!</definedName>
    <definedName name="viabMUSIC00">#REF!</definedName>
    <definedName name="viabMUSIC01">#REF!</definedName>
    <definedName name="viabMUSIC98">#REF!</definedName>
    <definedName name="viabMUSIC99">#REF!</definedName>
    <definedName name="viabONLINE00">#REF!</definedName>
    <definedName name="viabONLINE01">#REF!</definedName>
    <definedName name="viabONLINE02">#REF!</definedName>
    <definedName name="viabONLINE03">#REF!</definedName>
    <definedName name="viabONLINE04">#REF!</definedName>
    <definedName name="viabONLINE98">#REF!</definedName>
    <definedName name="viabONLINE99">#REF!</definedName>
    <definedName name="viabOTHER00">#REF!</definedName>
    <definedName name="viabOTHER01">#REF!</definedName>
    <definedName name="viabOTHER98">#REF!</definedName>
    <definedName name="viabOTHER99">#REF!</definedName>
    <definedName name="viabOVER00">#REF!</definedName>
    <definedName name="viabOVER01">#REF!</definedName>
    <definedName name="viabOVER98">#REF!</definedName>
    <definedName name="viabOVER99">#REF!</definedName>
    <definedName name="viabSPELL00">#REF!</definedName>
    <definedName name="viabSPELL01">#REF!</definedName>
    <definedName name="viabSPELL98">#REF!</definedName>
    <definedName name="viabSPELL99">#REF!</definedName>
    <definedName name="viabSTAT00">#REF!</definedName>
    <definedName name="viabSTAT01">#REF!</definedName>
    <definedName name="viabSTAT98">#REF!</definedName>
    <definedName name="viabSTAT99">#REF!</definedName>
    <definedName name="viabVIDEO00">#REF!</definedName>
    <definedName name="viabVIDEO01">#REF!</definedName>
    <definedName name="viabVIDEO98">#REF!</definedName>
    <definedName name="viabVIDEO99">#REF!</definedName>
    <definedName name="video00">#REF!</definedName>
    <definedName name="videoEBITDA01">#REF!</definedName>
    <definedName name="vio">#REF!</definedName>
    <definedName name="vmv">#REF!</definedName>
    <definedName name="vnd">#REF!</definedName>
    <definedName name="VNT">#REF!</definedName>
    <definedName name="VOL">#REF!</definedName>
    <definedName name="VOLUME">#REF!</definedName>
    <definedName name="vpx">#REF!</definedName>
    <definedName name="vrn">#REF!</definedName>
    <definedName name="vsp">#REF!</definedName>
    <definedName name="vva">#REF!</definedName>
    <definedName name="vw" hidden="1">{"Presentation",#N/A,FALSE,"Feb96 - ALL"}</definedName>
    <definedName name="vwew32" hidden="1">{"Assumptions",#N/A,TRUE,"Assumptions";"Income",#N/A,TRUE,"Income";"Balance",#N/A,TRUE,"Balance"}</definedName>
    <definedName name="vzssw" hidden="1">{#N/A,#N/A,FALSE,"Projections";#N/A,#N/A,FALSE,"Acq Mult";#N/A,#N/A,FALSE,"TWER Mult";#N/A,#N/A,FALSE,"DCF EBITDA";#N/A,#N/A,FALSE,"DCF EBIT";#N/A,#N/A,FALSE,"Debt Accr";#N/A,#N/A,FALSE,"Stock Accr";#N/A,#N/A,FALSE,"Debt Stock Accr";#N/A,#N/A,FALSE,"Accr Dil Sensi"}</definedName>
    <definedName name="w" hidden="1">{#N/A,#N/A,FALSE,"Assumptions";#N/A,#N/A,FALSE,"Volumes";#N/A,#N/A,FALSE,"Pricing";#N/A,#N/A,FALSE,"Variable Cost";#N/A,#N/A,FALSE,"Investment";#N/A,#N/A,FALSE,"Profitability";#N/A,#N/A,FALSE,"Business Comparison"}</definedName>
    <definedName name="wacc">#REF!</definedName>
    <definedName name="wbh01m.BLinks">INDIRECT("FDSWMMA.XLM!mfs20.BHandler")</definedName>
    <definedName name="WE" hidden="1">{"rev",#N/A,FALSE,"ppepsum";"vcost",#N/A,FALSE,"ppepsum";"ecprof",#N/A,FALSE,"ppepsum"}</definedName>
    <definedName name="web">#REF!</definedName>
    <definedName name="website">#REF!</definedName>
    <definedName name="WEM" hidden="1">{"rates",#N/A,FALSE,"tavg4a";"rev",#N/A,FALSE,"tavg4a"}</definedName>
    <definedName name="werrr" hidden="1">{#N/A,#N/A,FALSE,"Adj Proj";#N/A,#N/A,FALSE,"Sheet1";#N/A,#N/A,FALSE,"LBO";#N/A,#N/A,FALSE,"LBOMER";#N/A,#N/A,FALSE,"WACC";#N/A,#N/A,FALSE,"DCF";#N/A,#N/A,FALSE,"DCFMER";#N/A,#N/A,FALSE,"Pooling";#N/A,#N/A,FALSE,"income";#N/A,#N/A,FALSE,"Offer"}</definedName>
    <definedName name="WIP">#REF!</definedName>
    <definedName name="wireless">#REF!</definedName>
    <definedName name="WMS">#REF!</definedName>
    <definedName name="WMS_Rating">#REF!</definedName>
    <definedName name="WMS_Target">#REF!</definedName>
    <definedName name="wordWarrantsConvs">#REF!</definedName>
    <definedName name="work" hidden="1">{"COMPARISON",#N/A,FALSE,"Sheet1"}</definedName>
    <definedName name="workingcap">#REF!</definedName>
    <definedName name="wqwt" hidden="1">{#N/A,#N/A,FALSE,"Projections";#N/A,#N/A,FALSE,"Contribution_Stock";#N/A,#N/A,FALSE,"PF_Combo_Stock";#N/A,#N/A,FALSE,"Projections";#N/A,#N/A,FALSE,"Contribution_Cash";#N/A,#N/A,FALSE,"PF_Combo_Cash";#N/A,#N/A,FALSE,"IPO_Cash"}</definedName>
    <definedName name="wrn.2._.pagers." hidden="1">{"Cover",#N/A,FALSE,"Cover";"Summary",#N/A,FALSE,"Summarpage"}</definedName>
    <definedName name="wrn.96_model." hidden="1">{"qtr_is_94_95",#N/A,FALSE,"MA";"ann_is_96",#N/A,FALSE,"MA";"seg_sales_96",#N/A,FALSE,"MA";"seg_inc_96",#N/A,FALSE,"MA";"divisional_91_95",#N/A,FALSE,"MA";"ann_bs_96",#N/A,FALSE,"MA";"ann_cf_96",#N/A,FALSE,"MA"}</definedName>
    <definedName name="wrn.A_VALUATION." hidden="1">{#N/A,#N/A,FALSE,"A_D";#N/A,#N/A,FALSE,"WACC";#N/A,#N/A,FALSE,"DCF";#N/A,#N/A,FALSE,"A";#N/A,#N/A,FALSE,"LBO";#N/A,#N/A,FALSE,"C";#N/A,#N/A,FALSE,"impd";#N/A,#N/A,FALSE,"comps"}</definedName>
    <definedName name="wrn.Accounts." hidden="1">{"turnover",#N/A,FALSE;"profits",#N/A,FALSE;"cash",#N/A,FALSE}</definedName>
    <definedName name="wrn.Accr_Dil." hidden="1">{#N/A,#N/A,FALSE,"Debt Accr";#N/A,#N/A,FALSE,"Stock Accr";#N/A,#N/A,FALSE,"Debt Stock Accr"}</definedName>
    <definedName name="wrn.All." hidden="1">{"Income Statement",#N/A,FALSE,"IS";"Segment Analysis 1",#N/A,FALSE,"IS";"Segment Analysis 2",#N/A,FALSE,"IS";"Statistics",#N/A,FALSE,"Statistics"}</definedName>
    <definedName name="wrn.all._.gulp._.sheets."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model." hidden="1">{"income statement",#N/A,FALSE,"Inc Stmt";"segment analysis",#N/A,FALSE,"Inc Stmt";"daycosts",#N/A,FALSE,"Inc Stmt";"dayrates",#N/A,FALSE,"Inc Stmt";"utilization",#N/A,FALSE,"Inc Stmt"}</definedName>
    <definedName name="wrn.ALL._.PAGES." hidden="1">{#N/A,#N/A,FALSE,"puboff";#N/A,#N/A,FALSE,"financials";#N/A,#N/A,FALSE,"valuation";#N/A,#N/A,FALSE,"split"}</definedName>
    <definedName name="wrn.All._.Pages\All._.Plants." hidden="1">{"All Pages",#N/A,FALSE,"Plant 1 Exp";"All Pages",#N/A,FALSE,"Plant 2 Exp";"All Pages",#N/A,FALSE,"Plant 3 Exp";"All Pages",#N/A,FALSE,"Plant 4 Exp";"All Pages",#N/A,FALSE,"Total Vehicle"}</definedName>
    <definedName name="wrn.all._.sheets." hidden="1">{#N/A,#N/A,TRUE,"MAIN FT TERM";#N/A,#N/A,TRUE,"MCI  FT TERM ";#N/A,#N/A,TRUE,"OC12 EQV"}</definedName>
    <definedName name="wrn.All_Models." hidden="1">{#N/A,#N/A,FALSE,"Projections";#N/A,#N/A,FALSE,"Acq Mult";#N/A,#N/A,FALSE,"TWER Mult";#N/A,#N/A,FALSE,"DCF EBITDA";#N/A,#N/A,FALSE,"DCF EBIT";#N/A,#N/A,FALSE,"Debt Accr";#N/A,#N/A,FALSE,"Stock Accr";#N/A,#N/A,FALSE,"Debt Stock Accr";#N/A,#N/A,FALSE,"Accr Dil Sensi"}</definedName>
    <definedName name="wrn.All_Models2" hidden="1">{#N/A,#N/A,FALSE,"Projections";#N/A,#N/A,FALSE,"Multiples Valuation";#N/A,#N/A,FALSE,"LBO";#N/A,#N/A,FALSE,"Multiples_Sensitivity";#N/A,#N/A,FALSE,"Summary"}</definedName>
    <definedName name="wrn.All_Sheets." hidden="1">{#N/A,#N/A,FALSE,"Projections";#N/A,#N/A,FALSE,"Contribution_Stock";#N/A,#N/A,FALSE,"PF_Combo_Stock";#N/A,#N/A,FALSE,"Projections";#N/A,#N/A,FALSE,"Contribution_Cash";#N/A,#N/A,FALSE,"PF_Combo_Cash";#N/A,#N/A,FALSE,"IPO_Cash"}</definedName>
    <definedName name="wrn.ALLbutPREMIUM."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UIM2" hidden="1">{#N/A,#N/A,FALSE,"Projections";#N/A,#N/A,FALSE,"AccrDil";#N/A,#N/A,FALSE,"PurchPriMult";#N/A,#N/A,FALSE,"Mults7_13";#N/A,#N/A,FALSE,"Mkt Mults";#N/A,#N/A,FALSE,"Acq Mults";#N/A,#N/A,FALSE,"StockPrices";#N/A,#N/A,FALSE,"Prem Paid";#N/A,#N/A,FALSE,"DCF";#N/A,#N/A,FALSE,"AUTO";#N/A,#N/A,FALSE,"Relative Trading";#N/A,#N/A,FALSE,"Mkt Val";#N/A,#N/A,FALSE,"Acq Val"}</definedName>
    <definedName name="wrn.AllModels." hidden="1">{#N/A,#N/A,FALSE,"AD_Purchase";#N/A,#N/A,FALSE,"Credit";#N/A,#N/A,FALSE,"PF Acquisition";#N/A,#N/A,FALSE,"PF Offering"}</definedName>
    <definedName name="wrn.allpages." hidden="1">{#N/A,#N/A,TRUE,"Historicals";#N/A,#N/A,TRUE,"Charts";#N/A,#N/A,TRUE,"Forecasts"}</definedName>
    <definedName name="wrn.AMPJAN96." hidden="1">{"Associates",#N/A,FALSE,"FULLESTI";"GPEBIT",#N/A,FALSE,"FULLESTI";"USEBIT",#N/A,FALSE,"FULLESTI";"UKEBIT",#N/A,FALSE,"FULLESTI";"AUSTEBIT",#N/A,FALSE,"FULLESTI"}</definedName>
    <definedName name="wrn.Analytic." hidden="1">{#N/A,#N/A,FALSE,"Fisons_Sci_Instr";#N/A,#N/A,FALSE,"Fisons_Lab_Supplies";#N/A,#N/A,FALSE,"Nunc";#N/A,#N/A,FALSE,"Sorvall";#N/A,#N/A,FALSE,"Dynatech";#N/A,#N/A,FALSE,"Hach"}</definedName>
    <definedName name="wrn.asset._.valuation." hidden="1">{#N/A,#N/A,FALSE,"RDCAV.XLS"}</definedName>
    <definedName name="wrn.basics." hidden="1">{#N/A,#N/A,FALSE,"TSUM";#N/A,#N/A,FALSE,"shares";#N/A,#N/A,FALSE,"earnout";#N/A,#N/A,FALSE,"Heaty";#N/A,#N/A,FALSE,"self-tend";#N/A,#N/A,FALSE,"self-sum"}</definedName>
    <definedName name="wrn.bullshit1." hidden="1">{#N/A,#N/A,FALSE,"Sheet1";#N/A,#N/A,FALSE,"Summary";#N/A,#N/A,FALSE,"proj1";#N/A,#N/A,FALSE,"proj2"}</definedName>
    <definedName name="wrn.cns" hidden="1">{"Annual",#N/A,FALSE,"FTS";"Divisional",#N/A,FALSE,"FTS";"Balance Sheet",#N/A,FALSE,"FTS";"Funds Flow",#N/A,FALSE,"FTS";"Quarterly Earnings",#N/A,FALSE,"FTS";"Quarterly Margins",#N/A,FALSE,"FTS";"Ratio Analysis",#N/A,FALSE,"FTS";"Q Sales",#N/A,FALSE,"FTS";"Q EBIT",#N/A,FALSE,"FTS";"Unit Analysis",#N/A,FALSE,"FTS";"Inventory Analysis",#N/A,FALSE,"FTS";"Valuation",#N/A,FALSE,"FTS";"Matrix",#N/A,FALSE,"FTS"}</definedName>
    <definedName name="wrn.Comparison." hidden="1">{"IncStat",#N/A,FALSE,"Rig Profits";"CompSegAnalysis",#N/A,FALSE,"Q300";"SegAnalysis",#N/A,FALSE,"Rig Profits";"CompIncStat",#N/A,FALSE,"Q300"}</definedName>
    <definedName name="wrn.Complete."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_PrePack." hidden="1">{#N/A,#N/A,FALSE,"CM4";#N/A,#N/A,FALSE,"CM3";#N/A,#N/A,FALSE,"CM1";#N/A,#N/A,FALSE,"Roadmap_Sum";#N/A,#N/A,FALSE,"Graph";#N/A,#N/A,FALSE,"RPH_Slide";#N/A,#N/A,FALSE,"Chunk_Slide";#N/A,#N/A,FALSE,"Cover";#N/A,#N/A,FALSE,"ST_RdMap_Percent";#N/A,#N/A,FALSE,"Chunk_RdMap_Percent";#N/A,#N/A,FALSE,"Roadmap_I-2-I";#N/A,#N/A,FALSE,"i-to-i, 04-20-98 [All_CMs]"}</definedName>
    <definedName name="wrn.Consol._.FS." hidden="1">{#N/A,#N/A,FALSE,"BalSheet 0899";#N/A,#N/A,FALSE,"ytdpl899";#N/A,#N/A,FALSE,"Aug PL";#N/A,#N/A,FALSE,"Minority Int";#N/A,#N/A,FALSE,"Equity Roll Forward";#N/A,#N/A,FALSE,"Book Equity Test"}</definedName>
    <definedName name="wrn.Cost._.Reduction._.Report." hidden="1">{#N/A,#N/A,FALSE,"Chart";#N/A,#N/A,FALSE,"Overview";#N/A,#N/A,FALSE,"Overview_Acty";#N/A,#N/A,FALSE,"Inc97D";#N/A,#N/A,FALSE,"Rel_Inc97TD";#N/A,#N/A,FALSE,"Rel_Inc_97_NTD";#N/A,#N/A,FALSE,"Marketing";#N/A,#N/A,FALSE,"Pot_97"}</definedName>
    <definedName name="wrn.daily." hidden="1">{#N/A,#N/A,FALSE,"Major v. River";#N/A,#N/A,FALSE,"Large Operators";#N/A,#N/A,FALSE,"Smaller Operators";#N/A,#N/A,FALSE,"Equip. Supply";#N/A,#N/A,FALSE,"EBITDA"}</definedName>
    <definedName name="wrn.dave." hidden="1">{"salaried",#N/A,FALSE,"VLD View (2)"}</definedName>
    <definedName name="wrn.DG" hidden="1">{"Annual",#N/A,FALSE,"FTS";"Divisional",#N/A,FALSE,"FTS";"Balance Sheet",#N/A,FALSE,"FTS";"Funds Flow",#N/A,FALSE,"FTS";"Quarterly Earnings",#N/A,FALSE,"FTS";"Quarterly Margins",#N/A,FALSE,"FTS";"Ratio Analysis",#N/A,FALSE,"FTS";"Q Sales",#N/A,FALSE,"FTS";"Q EBIT",#N/A,FALSE,"FTS";"Unit Analysis",#N/A,FALSE,"FTS";"Inventory Analysis",#N/A,FALSE,"FTS";"Valuation",#N/A,FALSE,"FTS";"Matrix",#N/A,FALSE,"FTS"}</definedName>
    <definedName name="wrn.DG." hidden="1">{"Annual",#N/A,FALSE,"PETC";"Balance Sheet",#N/A,FALSE,"PETC";"Funds Flow",#N/A,FALSE,"PETC";"Quarterly Earnings",#N/A,FALSE,"PETC";"Quarterly Margins",#N/A,FALSE,"PETC";"Ratio Analysis",#N/A,FALSE,"PETC";"Q Sales",#N/A,FALSE,"PETC";"Unit Analysis",#N/A,FALSE,"PETC";"Inventory Analysis",#N/A,FALSE,"PETC";"Valuation",#N/A,FALSE,"PETC";"Comps",#N/A,FALSE,"PETC"}</definedName>
    <definedName name="wrn.earn" hidden="1">{"EARNINGS",#N/A,FALSE,"MASTER"}</definedName>
    <definedName name="wrn.EARNINGS." hidden="1">{"EARNINGS",#N/A,FALSE,"MASTER"}</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Filter." hidden="1">{#N/A,#N/A,FALSE,"Assump2";#N/A,#N/A,FALSE,"Income2";#N/A,#N/A,FALSE,"Balance2";#N/A,#N/A,FALSE,"DCF Filter";#N/A,#N/A,FALSE,"Trans Assump2";#N/A,#N/A,FALSE,"Combined Income2";#N/A,#N/A,FALSE,"Combined Balance2"}</definedName>
    <definedName name="wrn.first2." hidden="1">{#N/A,#N/A,FALSE,"sum-don";#N/A,#N/A,FALSE,"inc-don"}</definedName>
    <definedName name="wrn.first3." hidden="1">{#N/A,#N/A,FALSE,"Summary";#N/A,#N/A,FALSE,"proj1";#N/A,#N/A,FALSE,"proj2"}</definedName>
    <definedName name="wrn.first4." hidden="1">{#N/A,#N/A,FALSE,"Summary";#N/A,#N/A,FALSE,"proj1";#N/A,#N/A,FALSE,"proj2";#N/A,#N/A,FALSE,"DCF"}</definedName>
    <definedName name="wrn.FTS." hidden="1">{"Annual",#N/A,FALSE,"FTS";"Divisional",#N/A,FALSE,"FTS";"Balance Sheet",#N/A,FALSE,"FTS";"Funds Flow",#N/A,FALSE,"FTS";"Quarterly Earnings",#N/A,FALSE,"FTS";"Quarterly Margins",#N/A,FALSE,"FTS";"Ratio Analysis",#N/A,FALSE,"FTS";"Q Sales",#N/A,FALSE,"FTS";"Q EBIT",#N/A,FALSE,"FTS";"Unit Analysis",#N/A,FALSE,"FTS";"Inventory Analysis",#N/A,FALSE,"FTS";"Valuation",#N/A,FALSE,"FTS";"Matrix",#N/A,FALSE,"FTS"}</definedName>
    <definedName name="wrn.FUZ_REP." hidden="1">{"FUZ_INC_A",#N/A,FALSE,"NOBE";"FUZ_INC_Q",#N/A,FALSE,"NOBE";"FUZ_BAL_A",#N/A,FALSE,"NOBE";"FUZ_CASH_A",#N/A,FALSE,"NOBE";"FUZ_PROD_A",#N/A,FALSE,"NOBE"}</definedName>
    <definedName name="wrn.fuz_report." hidden="1">{"fuz_inc_a",#N/A,FALSE,"DH";"fuz_inc_q",#N/A,FALSE,"DH";"fuz_bal_a",#N/A,FALSE,"DH";"fuz_cash_a",#N/A,FALSE,"DH";"fuz_div_a",#N/A,FALSE,"DH";"fuz_oper_a",#N/A,FALSE,"DH"}</definedName>
    <definedName name="wrn.FY97SBP." hidden="1">{#N/A,#N/A,FALSE,"FY97";#N/A,#N/A,FALSE,"FY98";#N/A,#N/A,FALSE,"FY99";#N/A,#N/A,FALSE,"FY00";#N/A,#N/A,FALSE,"FY01"}</definedName>
    <definedName name="wrn.HEAT." hidden="1">{#N/A,#N/A,FALSE,"Heat";#N/A,#N/A,FALSE,"DCF";#N/A,#N/A,FALSE,"LBO";#N/A,#N/A,FALSE,"A";#N/A,#N/A,FALSE,"C";#N/A,#N/A,FALSE,"impd";#N/A,#N/A,FALSE,"Accr-Dilu"}</definedName>
    <definedName name="wrn.Hydraulic."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2." hidden="1">{#N/A,#N/A,FALSE,"HuscoCombined-Summ";#N/A,#N/A,FALSE,"HuscoCombined-Income";#N/A,#N/A,FALSE,"HuscoCombined-Offering";#N/A,#N/A,FALSE,"Husco-Income";#N/A,#N/A,FALSE,"TargetEngineer";#N/A,#N/A,FALSE,"TargetAcqCalc";#N/A,#N/A,FALSE,"Husco-Acq"}</definedName>
    <definedName name="wrn.IGT._.Model." hidden="1">{#N/A,#N/A,TRUE,"IGT";#N/A,#N/A,TRUE,"IGTSLOT"}</definedName>
    <definedName name="wrn.income." hidden="1">{"income statement",#N/A,FALSE,"IS"}</definedName>
    <definedName name="wrn.income._.statement." hidden="1">{"income statement",#N/A,FALSE,"IS"}</definedName>
    <definedName name="wrn.IncSeg." hidden="1">{"IncStatement",#N/A,FALSE,"Model";"SegAnalysis",#N/A,FALSE,"Model"}</definedName>
    <definedName name="wrn.Industry.xls." hidden="1">{#N/A,#N/A,FALSE,"Earnings";#N/A,#N/A,FALSE,"Overview";#N/A,#N/A,FALSE,"Summary";#N/A,#N/A,FALSE,"Summary II";#N/A,#N/A,FALSE,"R&amp;D";#N/A,#N/A,FALSE,"R&amp;D Forecast";#N/A,#N/A,FALSE,"Tax Adj";#N/A,#N/A,FALSE,"Goodwill";#N/A,#N/A,FALSE,"FX ";#N/A,#N/A,FALSE,"Consolidation";#N/A,#N/A,FALSE,"Provisions"}</definedName>
    <definedName name="wrn.info." hidden="1">{#N/A,#N/A,FALSE,"IT_Summary";#N/A,#N/A,FALSE,"Renaissance";#N/A,#N/A,FALSE,"Intermetrics";#N/A,#N/A,FALSE,"Systems";#N/A,#N/A,FALSE,"IMI";#N/A,#N/A,FALSE,"Landmark";#N/A,#N/A,FALSE,"Rational";#N/A,#N/A,FALSE,"AGS";#N/A,#N/A,FALSE,"GE"}</definedName>
    <definedName name="wrn.ipovalue." hidden="1">{#N/A,#N/A,FALSE,"puboff";#N/A,#N/A,FALSE,"valuation";#N/A,#N/A,FALSE,"finanalsis";#N/A,#N/A,FALSE,"split";#N/A,#N/A,FALSE,"ownership"}</definedName>
    <definedName name="wrn.IS." hidden="1">{"Income Statement",#N/A,FALSE,"Model"}</definedName>
    <definedName name="WRN.KIM" hidden="1">{"salaried",#N/A,FALSE,"VLD View (2)"}</definedName>
    <definedName name="wrn.kk._.review.1" hidden="1">{#N/A,#N/A,FALSE,"Cover";#N/A,#N/A,FALSE,"Profits";#N/A,#N/A,FALSE,"ABS";#N/A,#N/A,FALSE,"TFLE Detail";#N/A,#N/A,FALSE,"TFLE Walk";#N/A,#N/A,FALSE,"Variable Cost";#N/A,#N/A,FALSE,"V.C. Walk"}</definedName>
    <definedName name="wrn.KKK._.Review." hidden="1">{#N/A,#N/A,FALSE,"Cover";#N/A,#N/A,FALSE,"Profits";#N/A,#N/A,FALSE,"ABS";#N/A,#N/A,FALSE,"TFLE Detail";#N/A,#N/A,FALSE,"TFLE Walk";#N/A,#N/A,FALSE,"Variable Cost";#N/A,#N/A,FALSE,"V.C. Walk"}</definedName>
    <definedName name="wrn.Leases.xls." hidden="1">{#N/A,#N/A,FALSE,"Initial Year";#N/A,#N/A,FALSE,"Historical";#N/A,#N/A,FALSE,"balsheet";#N/A,#N/A,FALSE,"incstate";#N/A,#N/A,FALSE,"Fleet"}</definedName>
    <definedName name="wrn.Lodging." hidden="1">{#N/A,#N/A,FALSE,"EPS";#N/A,#N/A,FALSE,"EBITDA"}</definedName>
    <definedName name="wrn.Maine." hidden="1">{"Assumptions",#N/A,TRUE,"Assumptions";"Income",#N/A,TRUE,"Income";"Balance",#N/A,TRUE,"Balance"}</definedName>
    <definedName name="wrn.Maine2."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erge." hidden="1">{#N/A,#N/A,FALSE,"IPO";#N/A,#N/A,FALSE,"DCF";#N/A,#N/A,FALSE,"LBO";#N/A,#N/A,FALSE,"MULT_VAL";#N/A,#N/A,FALSE,"Status Quo";#N/A,#N/A,FALSE,"Recap"}</definedName>
    <definedName name="wrn.mirBellagio." hidden="1">{#N/A,#N/A,FALSE,"MIR";#N/A,#N/A,FALSE,"NYNY"}</definedName>
    <definedName name="wrn.MOBIL." hidden="1">{"quarter",#N/A,FALSE,"MOB"}</definedName>
    <definedName name="wrn.Model." hidden="1">{#N/A,#N/A,FALSE,"PRH";#N/A,#N/A,FALSE,"Units"}</definedName>
    <definedName name="wrn.Model_Analysis." hidden="1">{"Quarterly Model",#N/A,FALSE,"Income";"Quarterly Analysis",#N/A,FALSE,"Income"}</definedName>
    <definedName name="wrn.monthly." hidden="1">{#N/A,#N/A,FALSE,"Running Total";#N/A,#N/A,FALSE,"Oct 96";#N/A,#N/A,FALSE,"Nov 96";#N/A,#N/A,FALSE,"Dec 96";#N/A,#N/A,FALSE,"Jan 97";#N/A,#N/A,FALSE,"Feb 97";#N/A,#N/A,FALSE,"Mar 97";#N/A,#N/A,FALSE,"Apr 97";#N/A,#N/A,FALSE,"May 97";#N/A,#N/A,FALSE,"June 97";#N/A,#N/A,FALSE,"July 97"}</definedName>
    <definedName name="wrn.Neds." hidden="1">{"page1",#N/A,TRUE,"PRICING";"page2",#N/A,TRUE,"PRICING"}</definedName>
    <definedName name="wrn.New._.RPH._.Review." hidden="1">{#N/A,#N/A,FALSE,"Cover";#N/A,#N/A,FALSE,"VarCost Graph";#N/A,#N/A,FALSE,"VarCost Sum";#N/A,#N/A,FALSE,"Roadmap_Sum";#N/A,#N/A,FALSE,"VarCost";#N/A,#N/A,FALSE,"i-to-i, 06-01-98 [All_CMs]";#N/A,#N/A,FALSE,"VarCost I-2-I"}</definedName>
    <definedName name="wrn.newest." hidden="1">{#N/A,#N/A,TRUE,"TS";#N/A,#N/A,TRUE,"Combo";#N/A,#N/A,TRUE,"FAIR";#N/A,#N/A,TRUE,"RBC";#N/A,#N/A,TRUE,"xxxx"}</definedName>
    <definedName name="wrn.Outlook._.for._.US._.Domestic._.Paging."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packer.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ETC." hidden="1">{"Annual",#N/A,FALSE,"PETC";"Balance Sheet",#N/A,FALSE,"PETC";"Funds Flow",#N/A,FALSE,"PETC";"Quarterly Earnings",#N/A,FALSE,"PETC";"Quarterly Margins",#N/A,FALSE,"PETC";"Ratio Analysis",#N/A,FALSE,"PETC";"Q Sales",#N/A,FALSE,"PETC";"Unit Analysis",#N/A,FALSE,"PETC";"Inventory Analysis",#N/A,FALSE,"PETC";"Valuation",#N/A,FALSE,"PETC";"Comps",#N/A,FALSE,"PETC"}</definedName>
    <definedName name="wrn.ppepsum." hidden="1">{"rev",#N/A,FALSE,"ppepsum";"vcost",#N/A,FALSE,"ppepsum";"ecprof",#N/A,FALSE,"ppepsum"}</definedName>
    <definedName name="wrn.pres." hidden="1">{#N/A,#N/A,FALSE,"Major v. River";#N/A,#N/A,FALSE,"Industry";#N/A,#N/A,FALSE,"Large Operators";#N/A,#N/A,FALSE,"Smaller Operators";#N/A,#N/A,FALSE,"Equip. Supply";#N/A,#N/A,FALSE,"EBITDA";#N/A,#N/A,FALSE,"States";#N/A,#N/A,FALSE,"LV Detail"}</definedName>
    <definedName name="wrn.pres97." hidden="1">{#N/A,#N/A,FALSE,"Cover";#N/A,#N/A,FALSE,"Major v. River";#N/A,#N/A,FALSE,"Industry";#N/A,#N/A,FALSE,"Stock Val";#N/A,#N/A,FALSE,"EBITDA";#N/A,#N/A,FALSE,"EBITDA Growth";#N/A,#N/A,FALSE,"LV REt";#N/A,#N/A,FALSE,"AC Ret";#N/A,#N/A,FALSE,"River Ret";#N/A,#N/A,FALSE,"Executive";#N/A,#N/A,FALSE,"Demographics";#N/A,#N/A,FALSE,"Leisure";#N/A,#N/A,FALSE,"States";#N/A,#N/A,FALSE,"nongame";#N/A,#N/A,FALSE,"nongame2";#N/A,#N/A,FALSE,"Room Margin";#N/A,#N/A,FALSE,"Hyp Casino";#N/A,#N/A,FALSE,"lv gates";#N/A,#N/A,FALSE,"potential";#N/A,#N/A,FALSE,"Large Operators";#N/A,#N/A,FALSE,"Smaller Operators";#N/A,#N/A,FALSE,"Equip. Supply";#N/A,#N/A,FALSE,"LV Detail $1 Mil"}</definedName>
    <definedName name="wrn.Presentation." hidden="1">{"Presentation",#N/A,FALSE,"Feb96 - ALL"}</definedName>
    <definedName name="wrn.Print." hidden="1">{"Cashflow",#N/A,FALSE,"CASHFLOW";"DCF",#N/A,FALSE,"CASHFLOW"}</definedName>
    <definedName name="wrn.Print._.All." hidden="1">{"Earnings",#N/A,FALSE,"MASTER";"EBITDA_CFPS",#N/A,FALSE,"MASTER"}</definedName>
    <definedName name="wrn.Print._.CRXLAND._.Openings." hidden="1">{"Print CRXLAND Assumptions",#N/A,FALSE,"CRXLAND Openings";"Print CRXLAND Openings",#N/A,FALSE,"CRXLAND Openings"}</definedName>
    <definedName name="wrn.Print._.Earnings." hidden="1">{"Earnings",#N/A,FALSE,"MASTER"}</definedName>
    <definedName name="wrn.Print._.EBITDA_CFPS." hidden="1">{"EBITDA_CFPS",#N/A,FALSE,"MASTER"}</definedName>
    <definedName name="wrn.Print._.Everything." hidden="1">{"print annual inc. statement",#N/A,FALSE,"Summary";"print annual stats",#N/A,FALSE,"Summary";"print quarterly inc. statement",#N/A,FALSE,"Summary";"print quarterly stats",#N/A,FALSE,"Summary";"print STAY opening assumptions",#N/A,FALSE,"STAY Openings";"print STAY openings",#N/A,FALSE,"STAY Openings";"Print SPHI Assumptions",#N/A,FALSE,"SPHI Openings";"Print SPHI Openings",#N/A,FALSE,"SPHI Openings";"Print CRXLAND Assumptions",#N/A,FALSE,"CRXLAND Openings";"Print CRXLAND Openings",#N/A,FALSE,"CRXLAND Openings"}</definedName>
    <definedName name="wrn.Print._.Inc.._.Statement._.and._.Stats.." hidden="1">{"print annual inc. statement",#N/A,FALSE,"Summary";"print annual stats",#N/A,FALSE,"Summary";"print quarterly inc. statement",#N/A,FALSE,"Summary";"print quarterly stats",#N/A,FALSE,"Summary"}</definedName>
    <definedName name="wrn.Print._.Model." hidden="1">{"income statement",#N/A,FALSE,"Model RAL";"balance sheet",#N/A,FALSE,"Model RAL";"cash flows",#N/A,FALSE,"Model RAL";"op drivers",#N/A,FALSE,"Model RAL";"hotel stats",#N/A,FALSE,"Model RAL";"owned drivers",#N/A,FALSE,"Model RAL";"managed drivers",#N/A,FALSE,"Model RAL"}</definedName>
    <definedName name="wrn.Print._.Report." hidden="1">{"annual",#N/A,FALSE,"Sheet2";"quarters",#N/A,FALSE,"Sheet2"}</definedName>
    <definedName name="wrn.print._.Some." hidden="1">{"Earnings",#N/A,FALSE,"MASTER";"EBITDA_CFPS",#N/A,FALSE,"MASTER"}</definedName>
    <definedName name="wrn.Print._.SPHI._.Openings." hidden="1">{"Print SPHI Assumptions",#N/A,FALSE,"SPHI Openings";"Print SPHI Openings",#N/A,FALSE,"SPHI Openings"}</definedName>
    <definedName name="wrn.Print._.STAY._.Openings." hidden="1">{"print STAY opening assumptions",#N/A,FALSE,"STAY Openings";"print STAY openings",#N/A,FALSE,"STAY Openings"}</definedName>
    <definedName name="wrn.Print._.Three._.Page._.Model." hidden="1">{"Page One",#N/A,FALSE,"Model";"Page 2",#N/A,FALSE,"Model";"Page 3",#N/A,FALSE,"Model"}</definedName>
    <definedName name="wrn.Profit._.Analysis." hidden="1">{#N/A,#N/A,FALSE,"Profit Status";#N/A,#N/A,FALSE,"Invest";#N/A,#N/A,FALSE,"Revenue";#N/A,#N/A,FALSE,"Variable Cost";#N/A,#N/A,FALSE,"Options &amp; Series"}</definedName>
    <definedName name="wrn.Profit._.Forecast." hidden="1">{#N/A,#N/A,FALSE,"Cover Page";#N/A,#N/A,FALSE,"Facing Page";#N/A,#N/A,FALSE,"Main Page";#N/A,#N/A,FALSE,"Risk-Adjusted";#N/A,#N/A,FALSE,"Profit Improvement"}</definedName>
    <definedName name="wrn.Pulp." hidden="1">{"Pulp Production",#N/A,FALSE,"Pulp";"Pulp Earnings",#N/A,FALSE,"Pulp"}</definedName>
    <definedName name="wrn.Pump." hidden="1">{#N/A,#N/A,FALSE,"Assump";#N/A,#N/A,FALSE,"Income";#N/A,#N/A,FALSE,"Balance";#N/A,#N/A,FALSE,"DCF Pump";#N/A,#N/A,FALSE,"Trans Assump";#N/A,#N/A,FALSE,"Combined Income";#N/A,#N/A,FALSE,"Combined Balance"}</definedName>
    <definedName name="wrn.Q._.Report." hidden="1">{"Quarterly Earnings",#N/A,FALSE,"FTS";"Quarterly Margins",#N/A,FALSE,"FTS";"Q Sales",#N/A,FALSE,"FTS";"Q EBIT",#N/A,FALSE,"FTS";"Unit Analysis",#N/A,FALSE,"FTS";"Inventory Analysis",#N/A,FALSE,"FTS"}</definedName>
    <definedName name="wrn.Quarterly._.Analysis." hidden="1">{"Quarterly Analysis",#N/A,FALSE,"Income"}</definedName>
    <definedName name="wrn.Quarterly._.Model." hidden="1">{"Model",#N/A,FALSE,"Income"}</definedName>
    <definedName name="wrn.RELEVANTSHEETS." hidden="1">{#N/A,#N/A,FALSE,"AD_Purch";#N/A,#N/A,FALSE,"Projections";#N/A,#N/A,FALSE,"DCF";#N/A,#N/A,FALSE,"Mkt Val"}</definedName>
    <definedName name="wrn.Relvals." hidden="1">{"weekly",#N/A,FALSE,"HLTH_BND";"weekly",#N/A,FALSE,"PAP_BOND";#N/A,#N/A,FALSE,"RET_BND";"weekly",#N/A,FALSE,"CHM_BND";#N/A,#N/A,FALSE,"MOVIES";#N/A,#N/A,FALSE,"CABLE";#N/A,#N/A,FALSE,"BDCSTRV"}</definedName>
    <definedName name="wrn.Report." hidden="1">{"Cashflow",#N/A,FALSE,"CASHFLOW";"DCF",#N/A,FALSE,"CASHFLOW"}</definedName>
    <definedName name="wrn.Report1." hidden="1">{#N/A,#N/A,FALSE,"Cover";#N/A,#N/A,FALSE,"Summary Variable Costs";#N/A,#N/A,FALSE,"Summary Var &amp; Fxd";#N/A,#N/A,FALSE,"Sigma";#N/A,#N/A,FALSE,"I4 Engines";#N/A,#N/A,FALSE,"New I4 Transmissions";#N/A,#N/A,FALSE,"PSA Diesels";#N/A,#N/A,FALSE,"Manuf Fixed Costs";#N/A,#N/A,FALSE,"Last Job-1st Job";#N/A,#N/A,FALSE,"Iss-Iss";#N/A,#N/A,FALSE,"Investment"}</definedName>
    <definedName name="wrn.REVISED." hidden="1">{"REVISED",#N/A,FALSE,"Sheet1"}</definedName>
    <definedName name="wrn.RPH._.BackUp." hidden="1">{#N/A,#N/A,FALSE,"Back-Up Cover";#N/A,#N/A,FALSE,"CM1";#N/A,#N/A,FALSE,"CM3";#N/A,#N/A,FALSE,"CM4"}</definedName>
    <definedName name="wrn.SA." hidden="1">{"Segment Analysis",#N/A,FALSE,"Model"}</definedName>
    <definedName name="wrn.SA_IS." hidden="1">{"Segment Analysis",#N/A,FALSE,"Model";"Income Statement",#N/A,FALSE,"Model"}</definedName>
    <definedName name="wrn.segment." hidden="1">{"segment analysis",#N/A,FALSE,"IS"}</definedName>
    <definedName name="wrn.Segment._.Analysis." hidden="1">{"Segment Analysis",#N/A,FALSE,"RDCIS.XLS"}</definedName>
    <definedName name="wrn.segment_income." hidden="1">{"income statement",#N/A,FALSE,"IS";"segment analysis",#N/A,FALSE,"IS"}</definedName>
    <definedName name="wrn.Segment_IS." hidden="1">{"Segment Analysis",#N/A,FALSE,"BHI";"Income Statement",#N/A,FALSE,"BHI"}</definedName>
    <definedName name="wrn.summaryANDbackup." hidden="1">{#N/A,#N/A,FALSE,"Prem_Sum";#N/A,#N/A,FALSE,"Prem"}</definedName>
    <definedName name="wrn.SunModel." hidden="1">{#N/A,#N/A,FALSE,"summary";#N/A,#N/A,FALSE,"SIH";#N/A,#N/A,FALSE,"SIH Value";#N/A,#N/A,FALSE,"tax est.";#N/A,#N/A,FALSE,"Mohegan";#N/A,#N/A,FALSE,"Resorts";#N/A,#N/A,FALSE,"Win Per Day";#N/A,#N/A,FALSE,"CapStr"}</definedName>
    <definedName name="wrn.tavg4a." hidden="1">{"rates",#N/A,FALSE,"tavg4a";"rev",#N/A,FALSE,"tavg4a"}</definedName>
    <definedName name="wrn.TCR." hidden="1">{#N/A,#N/A,FALSE,"title";#N/A,#N/A,FALSE,"AVE VEH";#N/A,#N/A,FALSE,"METRICS";#N/A,#N/A,FALSE,"Prod Cost";#N/A,#N/A,FALSE,"CMTOTCST";#N/A,#N/A,FALSE,"Roadmap";#N/A,#N/A,FALSE,"Road Text";#N/A,#N/A,FALSE,"VAVE";#N/A,#N/A,FALSE,"Warranty #1";#N/A,#N/A,FALSE,"Warranty #2";#N/A,#N/A,FALSE,"Purchasing"}</definedName>
    <definedName name="wrn.Test." hidden="1">{"Detail",#N/A,FALSE,"FULLESTI";#N/A,#N/A,FALSE,"USMEDCOY"}</definedName>
    <definedName name="wrn.TOOL."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tal." hidden="1">{#N/A,#N/A,FALSE,"Trans-Sum";#N/A,#N/A,FALSE,"Accr-Dilu2";#N/A,#N/A,FALSE,"Contribution";#N/A,#N/A,FALSE,"Combined";#N/A,#N/A,FALSE,"ASTF";#N/A,#N/A,FALSE,"BRA";#N/A,#N/A,FALSE,"Bra_C";#N/A,#N/A,FALSE,"AcqMults";#N/A,#N/A,FALSE,"CompMults";#N/A,#N/A,FALSE,"DCF";#N/A,#N/A,FALSE,"WACC";#N/A,#N/A,FALSE,"LBO";#N/A,#N/A,FALSE,"Summary";#N/A,#N/A,FALSE,"StructSum"}</definedName>
    <definedName name="wrn.tpepsum4a." hidden="1">{"pep204a",#N/A,FALSE,"tpepsum4a";"pep205a",#N/A,FALSE,"tpepsum4a";"wpep204a",#N/A,FALSE,"tpepsum4a";"wpep205a",#N/A,FALSE,"tpepsum4a"}</definedName>
    <definedName name="wrn.trans." hidden="1">{#N/A,#N/A,FALSE,"TRANSNEW"}</definedName>
    <definedName name="wrn.TransPrcd_123." hidden="1">{#N/A,#N/A,TRUE,"TransPrcd 1";#N/A,#N/A,TRUE,"TransPrcd 2";#N/A,#N/A,TRUE,"TransPrcd 3"}</definedName>
    <definedName name="wrn.twxmodel." hidden="1">{"twx1",#N/A,FALSE,"twltm.xls";"twx2",#N/A,FALSE,"twltm.xls";"twx3",#N/A,FALSE,"twltm.xls"}</definedName>
    <definedName name="wrn.VALUATION." hidden="1">{#N/A,#N/A,FALSE,"Pooling";#N/A,#N/A,FALSE,"income";#N/A,#N/A,FALSE,"valuation"}</definedName>
    <definedName name="wrn.VC2._.and._.VC3._.Thunderbird." hidden="1">{#N/A,#N/A,FALSE,"Cover";#N/A,#N/A,FALSE,"Assumptions";#N/A,#N/A,FALSE,"Volumes";#N/A,#N/A,FALSE,"Pricing";#N/A,#N/A,FALSE,"TFLE Walk";#N/A,#N/A,FALSE,"Variable Cost";#N/A,#N/A,FALSE,"Sensitivity";#N/A,#N/A,FALSE,"Investment";#N/A,#N/A,FALSE,"Profitability"}</definedName>
    <definedName name="wrn.WAIIS." hidden="1">{"Income Statement",#N/A,FALSE,"NEW WAI"}</definedName>
    <definedName name="wrn.WAISA." hidden="1">{"Segment Analysis",#N/A,FALSE,"NEW WAI"}</definedName>
    <definedName name="wrn.WAISA_IS." hidden="1">{"Segment Analysis",#N/A,FALSE,"NEW WAI";"Income Statement",#N/A,FALSE,"NEW WAI"}</definedName>
    <definedName name="wrn.weekly." hidden="1">{#N/A,#N/A,FALSE,"Large Operators";#N/A,#N/A,FALSE,"Smaller Operators";#N/A,#N/A,FALSE,"Equip. Supply";#N/A,#N/A,FALSE,"EBITDA";#N/A,#N/A,FALSE,"perform"}</definedName>
    <definedName name="wrn.wicor." hidden="1">{#N/A,#N/A,FALSE,"FACTSHEETS";#N/A,#N/A,FALSE,"pump";#N/A,#N/A,FALSE,"filter"}</definedName>
    <definedName name="wrn2.dave" hidden="1">{"salaried",#N/A,FALSE,"VLD View (2)"}</definedName>
    <definedName name="wrn2.tavg4a" hidden="1">{"rates",#N/A,FALSE,"tavg4a";"rev",#N/A,FALSE,"tavg4a"}</definedName>
    <definedName name="wrn2.tpepsum4a" hidden="1">{"pep204a",#N/A,FALSE,"tpepsum4a";"pep205a",#N/A,FALSE,"tpepsum4a";"wpep204a",#N/A,FALSE,"tpepsum4a";"wpep205a",#N/A,FALSE,"tpepsum4a"}</definedName>
    <definedName name="wrn2ppepsum" hidden="1">{"rev",#N/A,FALSE,"ppepsum";"vcost",#N/A,FALSE,"ppepsum";"ecprof",#N/A,FALSE,"ppepsum"}</definedName>
    <definedName name="wrna.dave" hidden="1">{"salaried",#N/A,FALSE,"VLD View (2)"}</definedName>
    <definedName name="wvu.cash." hidden="1">{TRUE,TRUE,-1.25,-15.5,456.75,279.75,FALSE,FALSE,TRUE,TRUE,0,1,18,1,199,6,3,4,TRUE,TRUE,3,TRUE,1,TRUE,100,"Swvu.cash.","ACwvu.cash.",1,FALSE,FALSE,0.511811023622047,0.511811023622047,0.511811023622047,0.511811023622047,1,"","",FALSE,FALSE,FALSE,FALSE,1,#N/A,1,1,#DIV/0!,FALSE,"Rwvu.cash.",#N/A,FALSE,FALSE}</definedName>
    <definedName name="wvu.profits." hidden="1">{TRUE,TRUE,-1.25,-15.5,456.75,279.75,FALSE,FALSE,TRUE,TRUE,0,1,21,1,127,6,3,4,TRUE,TRUE,3,TRUE,1,TRUE,100,"Swvu.profits.","ACwvu.profits.",1,FALSE,FALSE,0.511811023622047,0.511811023622047,0.511811023622047,0.511811023622047,1,"","",FALSE,FALSE,FALSE,FALSE,1,#N/A,1,1,#DIV/0!,FALSE,"Rwvu.profits.",#N/A,FALSE,FALSE}</definedName>
    <definedName name="wvu.turnover." hidden="1">{TRUE,TRUE,-1.25,-15.5,456.75,279.75,FALSE,FALSE,TRUE,TRUE,0,1,8,1,4,6,3,4,TRUE,TRUE,3,TRUE,1,TRUE,100,"Swvu.turnover.","ACwvu.turnover.",1,FALSE,FALSE,0.511811023622047,0.511811023622047,0.511811023622047,0.511811023622047,1,"","",FALSE,FALSE,FALSE,FALSE,1,#N/A,1,1,#DIV/0!,FALSE,"Rwvu.turnover.",#N/A,FALSE,FALSE}</definedName>
    <definedName name="X202_prior" hidden="1">{"salaried",#N/A,FALSE,"VLD View (2)"}</definedName>
    <definedName name="xcxzc" hidden="1">{#N/A,#N/A,FALSE,"AD_Purchase";#N/A,#N/A,FALSE,"Credit";#N/A,#N/A,FALSE,"PF Acquisition";#N/A,#N/A,FALSE,"PF Offering"}</definedName>
    <definedName name="xData1.2">#REF!</definedName>
    <definedName name="xei">#REF!</definedName>
    <definedName name="xer">#REF!</definedName>
    <definedName name="xfx">#REF!</definedName>
    <definedName name="xitem">#REF!</definedName>
    <definedName name="xoe">#REF!</definedName>
    <definedName name="xpr">#REF!</definedName>
    <definedName name="xunits">#REF!</definedName>
    <definedName name="xx" hidden="1">{#N/A,#N/A,TRUE,"MAIN FT TERM";#N/A,#N/A,TRUE,"MCI  FT TERM ";#N/A,#N/A,TRUE,"OC12 EQV"}</definedName>
    <definedName name="xy" hidden="1">{#N/A,#N/A,FALSE,"title";#N/A,#N/A,FALSE,"AVE VEH";#N/A,#N/A,FALSE,"METRICS";#N/A,#N/A,FALSE,"Prod Cost";#N/A,#N/A,FALSE,"CMTOTCST";#N/A,#N/A,FALSE,"Roadmap";#N/A,#N/A,FALSE,"Road Text";#N/A,#N/A,FALSE,"VAVE";#N/A,#N/A,FALSE,"Warranty #1";#N/A,#N/A,FALSE,"Warranty #2";#N/A,#N/A,FALSE,"Purchasing"}</definedName>
    <definedName name="xyz" hidden="1">{"Fiesta Facer Page",#N/A,FALSE,"Q_C_S";"Fiesta Main Page",#N/A,FALSE,"V_L";"Fiesta 95BP Struct",#N/A,FALSE,"StructBP";"Fiesta Post 95BP Struct",#N/A,FALSE,"AdjStructBP"}</definedName>
    <definedName name="Y">#N/A</definedName>
    <definedName name="y_0">#REF!</definedName>
    <definedName name="y_1">#REF!</definedName>
    <definedName name="y_2">#REF!</definedName>
    <definedName name="y_3">#REF!</definedName>
    <definedName name="y_4">#REF!</definedName>
    <definedName name="y_5">#REF!</definedName>
    <definedName name="y_6">#REF!</definedName>
    <definedName name="Year">#REF!</definedName>
    <definedName name="Year_End_Employees">#REF!</definedName>
    <definedName name="Year_ended_31_Dec">#REF!</definedName>
    <definedName name="Yearend">#REF!</definedName>
    <definedName name="YearEnding">#REF!</definedName>
    <definedName name="YearOneGrowth">#REF!</definedName>
    <definedName name="Years">OFFSET(#REF!,0,0,COUNTA(#REF!)-1)</definedName>
    <definedName name="yet" hidden="1">{"pep204a",#N/A,FALSE,"tpepsum4a";"pep205a",#N/A,FALSE,"tpepsum4a";"wpep204a",#N/A,FALSE,"tpepsum4a";"wpep205a",#N/A,FALSE,"tpepsum4a"}</definedName>
    <definedName name="yhn" hidden="1">{#N/A,#N/A,FALSE,"TS";#N/A,#N/A,FALSE,"Combo";#N/A,#N/A,FALSE,"FAIR";#N/A,#N/A,FALSE,"RBC";#N/A,#N/A,FALSE,"xxxx";#N/A,#N/A,FALSE,"A_D";#N/A,#N/A,FALSE,"WACC";#N/A,#N/A,FALSE,"DCF";#N/A,#N/A,FALSE,"LBO";#N/A,#N/A,FALSE,"AcqMults";#N/A,#N/A,FALSE,"CompMults"}</definedName>
    <definedName name="yu" hidden="1">{#N/A,#N/A,FALSE,"Projections";#N/A,#N/A,FALSE,"AccrDil";#N/A,#N/A,FALSE,"PurchPriMult";#N/A,#N/A,FALSE,"Mults7_13";#N/A,#N/A,FALSE,"Mkt Mults";#N/A,#N/A,FALSE,"Acq Mults";#N/A,#N/A,FALSE,"StockPrices";#N/A,#N/A,FALSE,"Prem Paid";#N/A,#N/A,FALSE,"DCF";#N/A,#N/A,FALSE,"AUTO";#N/A,#N/A,FALSE,"Relative Trading";#N/A,#N/A,FALSE,"Mkt Val";#N/A,#N/A,FALSE,"Acq Val"}</definedName>
    <definedName name="z" hidden="1">{"pep204a",#N/A,FALSE,"tpepsum4a";"pep205a",#N/A,FALSE,"tpepsum4a";"wpep204a",#N/A,FALSE,"tpepsum4a";"wpep205a",#N/A,FALSE,"tpepsum4a"}</definedName>
    <definedName name="za" hidden="1">{#N/A,#N/A,FALSE,"title";#N/A,#N/A,FALSE,"AVE VEH";#N/A,#N/A,FALSE,"METRICS";#N/A,#N/A,FALSE,"Prod Cost";#N/A,#N/A,FALSE,"CMTOTCST";#N/A,#N/A,FALSE,"Roadmap";#N/A,#N/A,FALSE,"Road Text";#N/A,#N/A,FALSE,"VAVE";#N/A,#N/A,FALSE,"Warranty #1";#N/A,#N/A,FALSE,"Warranty #2";#N/A,#N/A,FALSE,"Purchasing"}</definedName>
    <definedName name="zap705">#REF!</definedName>
    <definedName name="zcvqa" hidden="1">{#N/A,#N/A,FALSE,"AD_Purchase";#N/A,#N/A,FALSE,"Credit";#N/A,#N/A,FALSE,"PF Acquisition";#N/A,#N/A,FALSE,"PF Offering"}</definedName>
    <definedName name="zcvzaa" hidden="1">{#N/A,#N/A,FALSE,"Debt Accr";#N/A,#N/A,FALSE,"Stock Accr";#N/A,#N/A,FALSE,"Debt Stock Accr"}</definedName>
    <definedName name="zcxzxva" hidden="1">{#N/A,#N/A,FALSE,"HuscoCombined-Summ";#N/A,#N/A,FALSE,"HuscoCombined-Income";#N/A,#N/A,FALSE,"HuscoCombined-Offering";#N/A,#N/A,FALSE,"Husco-Income";#N/A,#N/A,FALSE,"TargetEngineer";#N/A,#N/A,FALSE,"TargetAcqCalc";#N/A,#N/A,FALSE,"Husco-Acq"}</definedName>
    <definedName name="zebitda1998">#REF!</definedName>
    <definedName name="znetinc1997">#REF!</definedName>
    <definedName name="znetinc1998">#REF!</definedName>
    <definedName name="znetinc1999">#REF!</definedName>
    <definedName name="znetinc2000">#REF!</definedName>
    <definedName name="znetinc2001">#REF!</definedName>
    <definedName name="znetinc2002">#REF!</definedName>
    <definedName name="znetinc2003">#REF!</definedName>
    <definedName name="znetinc2004">#REF!</definedName>
    <definedName name="zpeps1997">#REF!</definedName>
    <definedName name="zpeps1998">#REF!</definedName>
    <definedName name="zpeps1999">#REF!</definedName>
    <definedName name="zpeps2000">#REF!</definedName>
    <definedName name="zpeps2001">#REF!</definedName>
    <definedName name="zpeps2002">#REF!</definedName>
    <definedName name="zpeps2003">#REF!</definedName>
    <definedName name="zpeps2004">#REF!</definedName>
    <definedName name="zscz" hidden="1">{#N/A,#N/A,FALSE,"Pooling";#N/A,#N/A,FALSE,"income";#N/A,#N/A,FALSE,"valuation"}</definedName>
    <definedName name="zsharesout1996">#REF!</definedName>
    <definedName name="zsharesout1997">#REF!</definedName>
    <definedName name="zsharesout1998">#REF!</definedName>
    <definedName name="zsharesout1999">#REF!</definedName>
    <definedName name="zsharesout2000">#REF!</definedName>
    <definedName name="zsharesout2001">#REF!</definedName>
    <definedName name="zsharesout2002">#REF!</definedName>
    <definedName name="zsharesout2003">#REF!</definedName>
    <definedName name="zsharesout2004">#REF!</definedName>
    <definedName name="zx" hidden="1">{#N/A,#N/A,FALSE,"AD_Purchase";#N/A,#N/A,FALSE,"Credit";#N/A,#N/A,FALSE,"PF Acquisition";#N/A,#N/A,FALSE,"PF Offering"}</definedName>
    <definedName name="zxcc" hidden="1">{#N/A,#N/A,FALSE,"Projections";#N/A,#N/A,FALSE,"Contribution_Stock";#N/A,#N/A,FALSE,"PF_Combo_Stock";#N/A,#N/A,FALSE,"Projections";#N/A,#N/A,FALSE,"Contribution_Cash";#N/A,#N/A,FALSE,"PF_Combo_Cash";#N/A,#N/A,FALSE,"IPO_Cash"}</definedName>
  </definedNames>
  <calcPr calcId="191028" iterate="1"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 i="27" l="1"/>
  <c r="D25" i="27"/>
  <c r="D22" i="27"/>
  <c r="O76" i="3"/>
  <c r="J24" i="27"/>
  <c r="J22" i="27"/>
  <c r="J21" i="27"/>
  <c r="J13" i="27"/>
  <c r="K45" i="3"/>
  <c r="P40" i="3"/>
  <c r="P50" i="3" s="1"/>
  <c r="L40" i="3"/>
  <c r="L50" i="3" s="1"/>
  <c r="K66" i="3"/>
  <c r="D9" i="6"/>
  <c r="D15" i="6" s="1"/>
  <c r="M41" i="30"/>
  <c r="N41" i="30" s="1"/>
  <c r="O41" i="30" s="1"/>
  <c r="O55" i="3"/>
  <c r="K61" i="3" s="1"/>
  <c r="O41" i="3"/>
  <c r="P42" i="3"/>
  <c r="L42" i="3"/>
  <c r="K44" i="3"/>
  <c r="K40" i="3"/>
  <c r="C26" i="25"/>
  <c r="C25" i="25"/>
  <c r="C24" i="25"/>
  <c r="C23" i="25"/>
  <c r="D25" i="25"/>
  <c r="C22" i="25"/>
  <c r="C21" i="25"/>
  <c r="C20" i="25"/>
  <c r="C19" i="25"/>
  <c r="C38" i="25"/>
  <c r="C27" i="25" s="1"/>
  <c r="D25" i="3"/>
  <c r="C7" i="25"/>
  <c r="D6" i="25"/>
  <c r="E6" i="25"/>
  <c r="F6" i="25"/>
  <c r="C6" i="25"/>
  <c r="C8" i="25" s="1"/>
  <c r="K50" i="3"/>
  <c r="O46" i="30"/>
  <c r="N46" i="30"/>
  <c r="M46" i="30"/>
  <c r="L46" i="30"/>
  <c r="L45" i="30"/>
  <c r="P51" i="3"/>
  <c r="O50" i="3"/>
  <c r="P41" i="3"/>
  <c r="O44" i="3"/>
  <c r="K54" i="3"/>
  <c r="C39" i="25"/>
  <c r="C28" i="25" s="1"/>
  <c r="C40" i="25"/>
  <c r="C46" i="25"/>
  <c r="C45" i="25"/>
  <c r="C44" i="25"/>
  <c r="C48" i="25" s="1"/>
  <c r="O66" i="3"/>
  <c r="O40" i="3"/>
  <c r="D12" i="3"/>
  <c r="D27" i="28"/>
  <c r="E27" i="28"/>
  <c r="F27" i="28"/>
  <c r="G27" i="28"/>
  <c r="H27" i="28"/>
  <c r="I27" i="28"/>
  <c r="J27" i="28"/>
  <c r="D28" i="28"/>
  <c r="E28" i="28"/>
  <c r="F28" i="28"/>
  <c r="G28" i="28"/>
  <c r="H28" i="28"/>
  <c r="I28" i="28"/>
  <c r="J28" i="28"/>
  <c r="C28" i="28"/>
  <c r="C27" i="28"/>
  <c r="D21" i="28"/>
  <c r="E21" i="28"/>
  <c r="F21" i="28"/>
  <c r="G21" i="28"/>
  <c r="H21" i="28"/>
  <c r="I21" i="28"/>
  <c r="J21" i="28"/>
  <c r="D22" i="28"/>
  <c r="E22" i="28"/>
  <c r="F22" i="28"/>
  <c r="G22" i="28"/>
  <c r="H22" i="28"/>
  <c r="I22" i="28"/>
  <c r="J22" i="28"/>
  <c r="C22" i="28"/>
  <c r="C21" i="28"/>
  <c r="C14" i="28"/>
  <c r="D14" i="28"/>
  <c r="E14" i="28"/>
  <c r="F14" i="28"/>
  <c r="G14" i="28"/>
  <c r="H14" i="28"/>
  <c r="I14" i="28"/>
  <c r="J14" i="28"/>
  <c r="D15" i="28"/>
  <c r="E15" i="28"/>
  <c r="F15" i="28"/>
  <c r="G15" i="28"/>
  <c r="H15" i="28"/>
  <c r="I15" i="28"/>
  <c r="J15" i="28"/>
  <c r="C15" i="28"/>
  <c r="D9" i="28"/>
  <c r="E9" i="28"/>
  <c r="F9" i="28"/>
  <c r="G9" i="28"/>
  <c r="H9" i="28"/>
  <c r="I9" i="28"/>
  <c r="J9" i="28"/>
  <c r="K9" i="28"/>
  <c r="C9" i="28"/>
  <c r="D8" i="28"/>
  <c r="E8" i="28"/>
  <c r="F8" i="28"/>
  <c r="G8" i="28"/>
  <c r="H8" i="28"/>
  <c r="I8" i="28"/>
  <c r="J8" i="28"/>
  <c r="K8" i="28"/>
  <c r="C8" i="28"/>
  <c r="E22" i="29"/>
  <c r="E20" i="29"/>
  <c r="D13" i="29"/>
  <c r="F55" i="3"/>
  <c r="J15" i="27"/>
  <c r="D26" i="27"/>
  <c r="D24" i="27"/>
  <c r="J14" i="27"/>
  <c r="F13" i="29"/>
  <c r="F12" i="29"/>
  <c r="E12" i="29"/>
  <c r="F11" i="29"/>
  <c r="E11" i="29"/>
  <c r="I19" i="3"/>
  <c r="J19" i="3"/>
  <c r="H19" i="3"/>
  <c r="F10" i="3"/>
  <c r="B36" i="7"/>
  <c r="D9" i="7"/>
  <c r="C9" i="7"/>
  <c r="B9" i="7"/>
  <c r="D27" i="7"/>
  <c r="C27" i="7"/>
  <c r="B27" i="7"/>
  <c r="I27" i="3"/>
  <c r="J27" i="3"/>
  <c r="H27" i="3"/>
  <c r="G38" i="6"/>
  <c r="F78" i="24"/>
  <c r="L92" i="30"/>
  <c r="L110" i="30"/>
  <c r="K110" i="30"/>
  <c r="J110" i="30"/>
  <c r="I110" i="30"/>
  <c r="H110" i="30"/>
  <c r="G110" i="30"/>
  <c r="L111" i="30"/>
  <c r="K111" i="30"/>
  <c r="J111" i="30"/>
  <c r="H111" i="30"/>
  <c r="G111" i="30"/>
  <c r="L101" i="30"/>
  <c r="L102" i="30" s="1"/>
  <c r="K101" i="30"/>
  <c r="K102" i="30" s="1"/>
  <c r="J101" i="30"/>
  <c r="I101" i="30"/>
  <c r="H101" i="30"/>
  <c r="G101" i="30"/>
  <c r="B98" i="30"/>
  <c r="K92" i="30"/>
  <c r="J92" i="30"/>
  <c r="I92" i="30"/>
  <c r="I93" i="30" s="1"/>
  <c r="H92" i="30"/>
  <c r="G92" i="30"/>
  <c r="G93" i="30" s="1"/>
  <c r="K93" i="30"/>
  <c r="H93" i="30"/>
  <c r="L83" i="30"/>
  <c r="K83" i="30"/>
  <c r="J83" i="30"/>
  <c r="J84" i="30" s="1"/>
  <c r="I83" i="30"/>
  <c r="L74" i="30"/>
  <c r="L75" i="30" s="1"/>
  <c r="K74" i="30"/>
  <c r="J74" i="30"/>
  <c r="J75" i="30" s="1"/>
  <c r="I74" i="30"/>
  <c r="H74" i="30"/>
  <c r="H75" i="30" s="1"/>
  <c r="G74" i="30"/>
  <c r="G75" i="30" s="1"/>
  <c r="B71" i="30"/>
  <c r="L59" i="30"/>
  <c r="L104" i="30" s="1"/>
  <c r="K59" i="30"/>
  <c r="K60" i="30" s="1"/>
  <c r="J59" i="30"/>
  <c r="J60" i="30" s="1"/>
  <c r="I59" i="30"/>
  <c r="I60" i="30" s="1"/>
  <c r="H59" i="30"/>
  <c r="H60" i="30" s="1"/>
  <c r="G59" i="30"/>
  <c r="G60" i="30" s="1"/>
  <c r="B56" i="30"/>
  <c r="L65" i="30"/>
  <c r="L66" i="30" s="1"/>
  <c r="K65" i="30"/>
  <c r="K66" i="30" s="1"/>
  <c r="J65" i="30"/>
  <c r="J66" i="30" s="1"/>
  <c r="I65" i="30"/>
  <c r="I66" i="30" s="1"/>
  <c r="H65" i="30"/>
  <c r="H66" i="30" s="1"/>
  <c r="G65" i="30"/>
  <c r="G66" i="30" s="1"/>
  <c r="B62" i="30"/>
  <c r="L37" i="30"/>
  <c r="L49" i="30" s="1"/>
  <c r="K37" i="30"/>
  <c r="K49" i="30" s="1"/>
  <c r="J37" i="30"/>
  <c r="I37" i="30"/>
  <c r="I38" i="30" s="1"/>
  <c r="B34" i="30"/>
  <c r="L28" i="30"/>
  <c r="K28" i="30"/>
  <c r="K29" i="30" s="1"/>
  <c r="J28" i="30"/>
  <c r="J29" i="30" s="1"/>
  <c r="I28" i="30"/>
  <c r="I29" i="30" s="1"/>
  <c r="B25" i="30"/>
  <c r="L19" i="30"/>
  <c r="M19" i="30" s="1"/>
  <c r="K19" i="30"/>
  <c r="K20" i="30" s="1"/>
  <c r="J19" i="30"/>
  <c r="J20" i="30" s="1"/>
  <c r="I19" i="30"/>
  <c r="J10" i="30"/>
  <c r="J11" i="30" s="1"/>
  <c r="K10" i="30"/>
  <c r="K11" i="30" s="1"/>
  <c r="L10" i="30"/>
  <c r="M10" i="30" s="1"/>
  <c r="I10" i="30"/>
  <c r="I11" i="30" s="1"/>
  <c r="H5" i="30"/>
  <c r="I5" i="30" s="1"/>
  <c r="J5" i="30" s="1"/>
  <c r="K5" i="30" s="1"/>
  <c r="L5" i="30" s="1"/>
  <c r="M5" i="30" s="1"/>
  <c r="N5" i="30" s="1"/>
  <c r="O5" i="30" s="1"/>
  <c r="B107" i="30"/>
  <c r="F80" i="24" l="1"/>
  <c r="H31" i="5" s="1"/>
  <c r="B44" i="7"/>
  <c r="B29" i="7"/>
  <c r="B32" i="7" s="1"/>
  <c r="C29" i="7"/>
  <c r="C32" i="7" s="1"/>
  <c r="C44" i="7"/>
  <c r="D29" i="7"/>
  <c r="D32" i="7" s="1"/>
  <c r="D44" i="7"/>
  <c r="C42" i="25"/>
  <c r="C29" i="25"/>
  <c r="C30" i="25"/>
  <c r="C31" i="25" s="1"/>
  <c r="D27" i="27"/>
  <c r="J23" i="27"/>
  <c r="J16" i="27" s="1"/>
  <c r="J18" i="27" s="1"/>
  <c r="C18" i="27" s="1"/>
  <c r="O45" i="3"/>
  <c r="O61" i="3" s="1"/>
  <c r="O54" i="3"/>
  <c r="M49" i="30"/>
  <c r="L53" i="30"/>
  <c r="M45" i="30"/>
  <c r="L38" i="30"/>
  <c r="L50" i="30" s="1"/>
  <c r="H96" i="30"/>
  <c r="K96" i="30"/>
  <c r="D11" i="27"/>
  <c r="J113" i="30"/>
  <c r="N19" i="30"/>
  <c r="M28" i="30"/>
  <c r="M31" i="30" s="1"/>
  <c r="N10" i="30"/>
  <c r="G114" i="30"/>
  <c r="H114" i="30"/>
  <c r="I113" i="30"/>
  <c r="K113" i="30"/>
  <c r="J114" i="30"/>
  <c r="G104" i="30"/>
  <c r="K114" i="30"/>
  <c r="L114" i="30"/>
  <c r="G113" i="30"/>
  <c r="L113" i="30"/>
  <c r="I111" i="30"/>
  <c r="I114" i="30" s="1"/>
  <c r="H113" i="30"/>
  <c r="G95" i="30"/>
  <c r="I96" i="30"/>
  <c r="G96" i="30"/>
  <c r="H104" i="30"/>
  <c r="K105" i="30"/>
  <c r="H95" i="30"/>
  <c r="L95" i="30"/>
  <c r="J104" i="30"/>
  <c r="L93" i="30"/>
  <c r="L96" i="30" s="1"/>
  <c r="K104" i="30"/>
  <c r="I104" i="30"/>
  <c r="H102" i="30"/>
  <c r="H105" i="30" s="1"/>
  <c r="G102" i="30"/>
  <c r="G105" i="30" s="1"/>
  <c r="K95" i="30"/>
  <c r="I102" i="30"/>
  <c r="I105" i="30" s="1"/>
  <c r="H69" i="30"/>
  <c r="J102" i="30"/>
  <c r="J105" i="30" s="1"/>
  <c r="J87" i="30"/>
  <c r="J95" i="30"/>
  <c r="I95" i="30"/>
  <c r="K86" i="30"/>
  <c r="J93" i="30"/>
  <c r="J96" i="30" s="1"/>
  <c r="L86" i="30"/>
  <c r="L77" i="30"/>
  <c r="I77" i="30"/>
  <c r="K84" i="30"/>
  <c r="K87" i="30" s="1"/>
  <c r="I86" i="30"/>
  <c r="L84" i="30"/>
  <c r="J86" i="30"/>
  <c r="K69" i="30"/>
  <c r="I84" i="30"/>
  <c r="I87" i="30" s="1"/>
  <c r="G69" i="30"/>
  <c r="G68" i="30"/>
  <c r="I69" i="30"/>
  <c r="G78" i="30"/>
  <c r="J69" i="30"/>
  <c r="H78" i="30"/>
  <c r="J68" i="30"/>
  <c r="K68" i="30"/>
  <c r="G77" i="30"/>
  <c r="H68" i="30"/>
  <c r="I68" i="30"/>
  <c r="L68" i="30"/>
  <c r="H77" i="30"/>
  <c r="K77" i="30"/>
  <c r="J78" i="30"/>
  <c r="J77" i="30"/>
  <c r="K75" i="30"/>
  <c r="K78" i="30" s="1"/>
  <c r="I75" i="30"/>
  <c r="I78" i="30" s="1"/>
  <c r="L60" i="30"/>
  <c r="L105" i="30" s="1"/>
  <c r="J38" i="30"/>
  <c r="K38" i="30"/>
  <c r="K50" i="30" s="1"/>
  <c r="L31" i="30"/>
  <c r="L29" i="30"/>
  <c r="L32" i="30" s="1"/>
  <c r="J22" i="30"/>
  <c r="L22" i="30"/>
  <c r="J32" i="30"/>
  <c r="K32" i="30"/>
  <c r="K31" i="30"/>
  <c r="L20" i="30"/>
  <c r="J31" i="30"/>
  <c r="J14" i="30"/>
  <c r="K14" i="30"/>
  <c r="K23" i="30"/>
  <c r="B16" i="30"/>
  <c r="J13" i="30"/>
  <c r="L11" i="30"/>
  <c r="K13" i="30"/>
  <c r="L13" i="30"/>
  <c r="I20" i="30"/>
  <c r="J23" i="30" s="1"/>
  <c r="K22" i="30"/>
  <c r="B80" i="30"/>
  <c r="B89" i="30"/>
  <c r="B7" i="30"/>
  <c r="M50" i="30" l="1"/>
  <c r="L54" i="30"/>
  <c r="M37" i="30"/>
  <c r="N49" i="30"/>
  <c r="O45" i="30"/>
  <c r="N45" i="30"/>
  <c r="I107" i="30"/>
  <c r="O80" i="30"/>
  <c r="N80" i="30"/>
  <c r="M80" i="30"/>
  <c r="O10" i="30"/>
  <c r="N28" i="30"/>
  <c r="M59" i="30"/>
  <c r="K16" i="4" s="1"/>
  <c r="L14" i="30"/>
  <c r="M11" i="30"/>
  <c r="M7" i="30" s="1"/>
  <c r="L23" i="30"/>
  <c r="M20" i="30"/>
  <c r="O19" i="30"/>
  <c r="J107" i="30"/>
  <c r="L107" i="30"/>
  <c r="G107" i="30"/>
  <c r="H107" i="30"/>
  <c r="K107" i="30"/>
  <c r="J98" i="30"/>
  <c r="I89" i="30"/>
  <c r="I98" i="30"/>
  <c r="H89" i="30"/>
  <c r="H98" i="30"/>
  <c r="G98" i="30"/>
  <c r="L89" i="30"/>
  <c r="L98" i="30"/>
  <c r="K89" i="30"/>
  <c r="K98" i="30"/>
  <c r="J89" i="30"/>
  <c r="L87" i="30"/>
  <c r="L80" i="30"/>
  <c r="K80" i="30"/>
  <c r="J80" i="30"/>
  <c r="I80" i="30"/>
  <c r="L78" i="30"/>
  <c r="L69" i="30"/>
  <c r="J71" i="30"/>
  <c r="L71" i="30"/>
  <c r="I71" i="30"/>
  <c r="G71" i="30"/>
  <c r="H71" i="30"/>
  <c r="K71" i="30"/>
  <c r="H56" i="30"/>
  <c r="H62" i="30"/>
  <c r="G62" i="30"/>
  <c r="G56" i="30"/>
  <c r="K56" i="30"/>
  <c r="I56" i="30"/>
  <c r="J56" i="30"/>
  <c r="L56" i="30"/>
  <c r="L62" i="30"/>
  <c r="K62" i="30"/>
  <c r="J62" i="30"/>
  <c r="I62" i="30"/>
  <c r="I108" i="30" s="1"/>
  <c r="K34" i="30"/>
  <c r="L34" i="30"/>
  <c r="J34" i="30"/>
  <c r="I34" i="30"/>
  <c r="L25" i="30"/>
  <c r="J25" i="30"/>
  <c r="I25" i="30"/>
  <c r="K25" i="30"/>
  <c r="L7" i="30"/>
  <c r="M8" i="30" s="1"/>
  <c r="L16" i="30"/>
  <c r="J7" i="30"/>
  <c r="K16" i="30"/>
  <c r="K7" i="30"/>
  <c r="I7" i="30"/>
  <c r="J16" i="30"/>
  <c r="I16" i="30"/>
  <c r="G89" i="30"/>
  <c r="F74" i="24" l="1"/>
  <c r="E25" i="27" s="1"/>
  <c r="B6" i="7"/>
  <c r="O49" i="30"/>
  <c r="O37" i="30" s="1"/>
  <c r="N37" i="30"/>
  <c r="M38" i="30"/>
  <c r="M34" i="30" s="1"/>
  <c r="H7" i="5" s="1"/>
  <c r="H8" i="5" s="1"/>
  <c r="N50" i="30"/>
  <c r="N20" i="30"/>
  <c r="M16" i="30"/>
  <c r="M25" i="30" s="1"/>
  <c r="H2" i="5"/>
  <c r="H6" i="5"/>
  <c r="G74" i="24"/>
  <c r="J10" i="4" s="1"/>
  <c r="C6" i="7"/>
  <c r="H74" i="24"/>
  <c r="K10" i="4" s="1"/>
  <c r="D6" i="7"/>
  <c r="D22" i="25" s="1"/>
  <c r="M35" i="30"/>
  <c r="H9" i="5"/>
  <c r="M26" i="30"/>
  <c r="N11" i="30"/>
  <c r="N7" i="30" s="1"/>
  <c r="M29" i="30"/>
  <c r="M101" i="30"/>
  <c r="M74" i="30"/>
  <c r="M65" i="30"/>
  <c r="N59" i="30"/>
  <c r="L16" i="4" s="1"/>
  <c r="N31" i="30"/>
  <c r="I2" i="5"/>
  <c r="N8" i="30"/>
  <c r="O28" i="30"/>
  <c r="L108" i="30"/>
  <c r="G108" i="30"/>
  <c r="J108" i="30"/>
  <c r="K108" i="30"/>
  <c r="H108" i="30"/>
  <c r="H90" i="30"/>
  <c r="G99" i="30"/>
  <c r="H99" i="30"/>
  <c r="L90" i="30"/>
  <c r="L99" i="30"/>
  <c r="I99" i="30"/>
  <c r="K99" i="30"/>
  <c r="J99" i="30"/>
  <c r="J90" i="30"/>
  <c r="I90" i="30"/>
  <c r="K90" i="30"/>
  <c r="G90" i="30"/>
  <c r="J81" i="30"/>
  <c r="H63" i="30"/>
  <c r="L81" i="30"/>
  <c r="I81" i="30"/>
  <c r="K81" i="30"/>
  <c r="G72" i="30"/>
  <c r="K72" i="30"/>
  <c r="K63" i="30"/>
  <c r="H72" i="30"/>
  <c r="L63" i="30"/>
  <c r="I72" i="30"/>
  <c r="L72" i="30"/>
  <c r="J72" i="30"/>
  <c r="I63" i="30"/>
  <c r="J63" i="30"/>
  <c r="G63" i="30"/>
  <c r="I57" i="30"/>
  <c r="H57" i="30"/>
  <c r="L57" i="30"/>
  <c r="J57" i="30"/>
  <c r="K57" i="30"/>
  <c r="L35" i="30"/>
  <c r="K26" i="30"/>
  <c r="J35" i="30"/>
  <c r="K35" i="30"/>
  <c r="J26" i="30"/>
  <c r="K8" i="30"/>
  <c r="L26" i="30"/>
  <c r="J17" i="30"/>
  <c r="J8" i="30"/>
  <c r="K17" i="30"/>
  <c r="L17" i="30"/>
  <c r="L8" i="30"/>
  <c r="I4" i="4" l="1"/>
  <c r="I5" i="4" s="1"/>
  <c r="H10" i="5"/>
  <c r="I10" i="4"/>
  <c r="F79" i="24"/>
  <c r="N38" i="30"/>
  <c r="N34" i="30" s="1"/>
  <c r="O50" i="30"/>
  <c r="O38" i="30" s="1"/>
  <c r="O34" i="30" s="1"/>
  <c r="J7" i="5"/>
  <c r="O35" i="30"/>
  <c r="H4" i="5"/>
  <c r="H5" i="5" s="1"/>
  <c r="M17" i="30"/>
  <c r="O20" i="30"/>
  <c r="O16" i="30" s="1"/>
  <c r="N16" i="30"/>
  <c r="H79" i="24"/>
  <c r="G25" i="27"/>
  <c r="G79" i="24"/>
  <c r="F25" i="27"/>
  <c r="F81" i="24"/>
  <c r="H36" i="5"/>
  <c r="N101" i="30"/>
  <c r="N65" i="30"/>
  <c r="N74" i="30"/>
  <c r="O31" i="30"/>
  <c r="O59" i="30"/>
  <c r="M16" i="4" s="1"/>
  <c r="M32" i="30"/>
  <c r="M60" i="30"/>
  <c r="M110" i="30"/>
  <c r="M92" i="30"/>
  <c r="O11" i="30"/>
  <c r="N29" i="30"/>
  <c r="C24" i="6"/>
  <c r="C30" i="6" s="1"/>
  <c r="C33" i="6" s="1"/>
  <c r="D24" i="6"/>
  <c r="D30" i="6" s="1"/>
  <c r="D33" i="6" s="1"/>
  <c r="D35" i="6" s="1"/>
  <c r="E24" i="6"/>
  <c r="E30" i="6" s="1"/>
  <c r="E33" i="6" s="1"/>
  <c r="F24" i="6"/>
  <c r="F30" i="6" s="1"/>
  <c r="F33" i="6" s="1"/>
  <c r="G24" i="6"/>
  <c r="B24" i="6"/>
  <c r="B30" i="6" s="1"/>
  <c r="B33" i="6" s="1"/>
  <c r="C9" i="6"/>
  <c r="C15" i="6" s="1"/>
  <c r="E9" i="6"/>
  <c r="E15" i="6" s="1"/>
  <c r="F9" i="6"/>
  <c r="F15" i="6" s="1"/>
  <c r="G9" i="6"/>
  <c r="G15" i="6" s="1"/>
  <c r="B9" i="6"/>
  <c r="B15" i="6" s="1"/>
  <c r="D27" i="3"/>
  <c r="D26" i="3"/>
  <c r="C8" i="4"/>
  <c r="C6" i="4"/>
  <c r="C5" i="4" s="1"/>
  <c r="D30" i="29"/>
  <c r="D29" i="29"/>
  <c r="E19" i="29"/>
  <c r="F19" i="29" s="1"/>
  <c r="E18" i="29"/>
  <c r="F18" i="29" s="1"/>
  <c r="I7" i="5" l="1"/>
  <c r="N35" i="30"/>
  <c r="M56" i="30"/>
  <c r="O29" i="30"/>
  <c r="O7" i="30"/>
  <c r="I4" i="5"/>
  <c r="I5" i="5" s="1"/>
  <c r="N17" i="30"/>
  <c r="N25" i="30"/>
  <c r="J4" i="5"/>
  <c r="J5" i="5" s="1"/>
  <c r="O17" i="30"/>
  <c r="D28" i="3"/>
  <c r="F11" i="3"/>
  <c r="F13" i="3"/>
  <c r="F15" i="3"/>
  <c r="E11" i="3"/>
  <c r="E10" i="3"/>
  <c r="E17" i="3"/>
  <c r="G30" i="6"/>
  <c r="G33" i="6" s="1"/>
  <c r="M66" i="30"/>
  <c r="M62" i="30" s="1"/>
  <c r="M102" i="30"/>
  <c r="M98" i="30" s="1"/>
  <c r="M75" i="30"/>
  <c r="M71" i="30" s="1"/>
  <c r="O32" i="30"/>
  <c r="O60" i="30"/>
  <c r="N32" i="30"/>
  <c r="N60" i="30"/>
  <c r="N56" i="30" s="1"/>
  <c r="O101" i="30"/>
  <c r="O56" i="30"/>
  <c r="O65" i="30"/>
  <c r="O74" i="30"/>
  <c r="N110" i="30"/>
  <c r="N92" i="30"/>
  <c r="G35" i="6"/>
  <c r="D20" i="29"/>
  <c r="A15" i="29"/>
  <c r="A12" i="29"/>
  <c r="A9" i="29"/>
  <c r="B4" i="29"/>
  <c r="C3" i="29"/>
  <c r="B3" i="29"/>
  <c r="D2" i="29"/>
  <c r="D13" i="3"/>
  <c r="K41" i="3" s="1"/>
  <c r="K28" i="28"/>
  <c r="K27" i="28"/>
  <c r="K22" i="28"/>
  <c r="K21" i="28"/>
  <c r="K15" i="28"/>
  <c r="K14" i="28"/>
  <c r="J6" i="28"/>
  <c r="I8" i="5" l="1"/>
  <c r="J8" i="5"/>
  <c r="H11" i="5"/>
  <c r="M63" i="30"/>
  <c r="M57" i="30"/>
  <c r="K17" i="4" s="1"/>
  <c r="M81" i="30"/>
  <c r="N81" i="30"/>
  <c r="N57" i="30"/>
  <c r="L17" i="4" s="1"/>
  <c r="H5" i="6"/>
  <c r="B11" i="7" s="1"/>
  <c r="M99" i="30"/>
  <c r="I6" i="5"/>
  <c r="I9" i="5" s="1"/>
  <c r="I10" i="5" s="1"/>
  <c r="N26" i="30"/>
  <c r="J2" i="5"/>
  <c r="O25" i="30"/>
  <c r="O8" i="30"/>
  <c r="M72" i="30"/>
  <c r="H14" i="5"/>
  <c r="H15" i="5" s="1"/>
  <c r="D15" i="3"/>
  <c r="E13" i="3"/>
  <c r="K42" i="3" s="1"/>
  <c r="H13" i="5"/>
  <c r="N75" i="30"/>
  <c r="N71" i="30" s="1"/>
  <c r="N66" i="30"/>
  <c r="N62" i="30" s="1"/>
  <c r="N102" i="30"/>
  <c r="N98" i="30" s="1"/>
  <c r="I11" i="5"/>
  <c r="N63" i="30"/>
  <c r="I14" i="5"/>
  <c r="I15" i="5" s="1"/>
  <c r="N72" i="30"/>
  <c r="O66" i="30"/>
  <c r="O75" i="30"/>
  <c r="O102" i="30"/>
  <c r="O98" i="30" s="1"/>
  <c r="J5" i="6" s="1"/>
  <c r="O62" i="30"/>
  <c r="O110" i="30"/>
  <c r="O92" i="30"/>
  <c r="O71" i="30"/>
  <c r="O81" i="30"/>
  <c r="O57" i="30"/>
  <c r="M17" i="4" s="1"/>
  <c r="M111" i="30"/>
  <c r="M107" i="30" s="1"/>
  <c r="M93" i="30"/>
  <c r="M89" i="30" s="1"/>
  <c r="O99" i="30"/>
  <c r="C4" i="29"/>
  <c r="A11" i="27"/>
  <c r="B6" i="27"/>
  <c r="B4" i="27"/>
  <c r="C3" i="27"/>
  <c r="B3" i="27"/>
  <c r="A44" i="7"/>
  <c r="C15" i="5"/>
  <c r="D15" i="5"/>
  <c r="E15" i="5"/>
  <c r="F15" i="5"/>
  <c r="G15" i="5"/>
  <c r="B15" i="5"/>
  <c r="B35" i="6"/>
  <c r="C35" i="6"/>
  <c r="E35" i="6"/>
  <c r="F35" i="6"/>
  <c r="H14" i="3"/>
  <c r="I14" i="3" s="1"/>
  <c r="J14" i="3" s="1"/>
  <c r="H23" i="6"/>
  <c r="I23" i="6" s="1"/>
  <c r="J23" i="6" s="1"/>
  <c r="H8" i="6"/>
  <c r="I8" i="6" s="1"/>
  <c r="J8" i="6" s="1"/>
  <c r="H7" i="6"/>
  <c r="I7" i="6" s="1"/>
  <c r="J7" i="6" s="1"/>
  <c r="H21" i="6"/>
  <c r="I21" i="6" s="1"/>
  <c r="J21" i="6" s="1"/>
  <c r="H22" i="6"/>
  <c r="I22" i="6" s="1"/>
  <c r="J22" i="6" s="1"/>
  <c r="G46" i="6"/>
  <c r="H12" i="6"/>
  <c r="I12" i="6" s="1"/>
  <c r="J12" i="6" s="1"/>
  <c r="H11" i="6"/>
  <c r="H13" i="6"/>
  <c r="I13" i="6" s="1"/>
  <c r="J13" i="6" s="1"/>
  <c r="H14" i="6"/>
  <c r="I14" i="6" s="1"/>
  <c r="J14" i="6" s="1"/>
  <c r="O42" i="3" l="1"/>
  <c r="K43" i="3"/>
  <c r="K19" i="4"/>
  <c r="K20" i="4" s="1"/>
  <c r="K21" i="4" s="1"/>
  <c r="H43" i="6"/>
  <c r="D57" i="7"/>
  <c r="I5" i="6"/>
  <c r="N99" i="30"/>
  <c r="J6" i="5"/>
  <c r="J9" i="5" s="1"/>
  <c r="J10" i="5" s="1"/>
  <c r="O26" i="30"/>
  <c r="I36" i="5"/>
  <c r="J4" i="4"/>
  <c r="J5" i="4" s="1"/>
  <c r="B57" i="7"/>
  <c r="H6" i="6"/>
  <c r="B12" i="7" s="1"/>
  <c r="M90" i="30"/>
  <c r="H19" i="6"/>
  <c r="M108" i="30"/>
  <c r="D18" i="3"/>
  <c r="K51" i="3" s="1"/>
  <c r="O51" i="3" s="1"/>
  <c r="F17" i="3"/>
  <c r="F18" i="3"/>
  <c r="F20" i="3"/>
  <c r="E15" i="3"/>
  <c r="I13" i="5"/>
  <c r="J11" i="5"/>
  <c r="O63" i="30"/>
  <c r="O111" i="30"/>
  <c r="O107" i="30" s="1"/>
  <c r="O93" i="30"/>
  <c r="O89" i="30" s="1"/>
  <c r="J6" i="6" s="1"/>
  <c r="J14" i="5"/>
  <c r="J15" i="5" s="1"/>
  <c r="O72" i="30"/>
  <c r="O90" i="30"/>
  <c r="N111" i="30"/>
  <c r="N107" i="30" s="1"/>
  <c r="N93" i="30"/>
  <c r="N89" i="30" s="1"/>
  <c r="C4" i="27"/>
  <c r="H10" i="6"/>
  <c r="I11" i="6"/>
  <c r="L43" i="3" l="1"/>
  <c r="O43" i="3"/>
  <c r="P43" i="3" s="1"/>
  <c r="L19" i="4"/>
  <c r="L20" i="4" s="1"/>
  <c r="L21" i="4" s="1"/>
  <c r="C11" i="7"/>
  <c r="D11" i="7"/>
  <c r="D27" i="25" s="1"/>
  <c r="B58" i="7"/>
  <c r="B60" i="7"/>
  <c r="B62" i="7" s="1"/>
  <c r="J36" i="5"/>
  <c r="K4" i="4"/>
  <c r="K5" i="4" s="1"/>
  <c r="J43" i="6"/>
  <c r="I43" i="6"/>
  <c r="C57" i="7"/>
  <c r="D38" i="25"/>
  <c r="D58" i="7"/>
  <c r="D60" i="7"/>
  <c r="D62" i="7" s="1"/>
  <c r="D50" i="7"/>
  <c r="J9" i="6"/>
  <c r="J19" i="6"/>
  <c r="O108" i="30"/>
  <c r="J44" i="6"/>
  <c r="D45" i="25" s="1"/>
  <c r="I6" i="6"/>
  <c r="N90" i="30"/>
  <c r="I19" i="6"/>
  <c r="N108" i="30"/>
  <c r="E24" i="27"/>
  <c r="B13" i="7"/>
  <c r="B14" i="7" s="1"/>
  <c r="F24" i="27"/>
  <c r="H45" i="6"/>
  <c r="C13" i="7"/>
  <c r="E23" i="27"/>
  <c r="B50" i="7"/>
  <c r="H9" i="6"/>
  <c r="F23" i="27"/>
  <c r="H44" i="6"/>
  <c r="H46" i="6" s="1"/>
  <c r="E18" i="3"/>
  <c r="K52" i="3" s="1"/>
  <c r="K53" i="3" s="1"/>
  <c r="D20" i="3"/>
  <c r="J13" i="5"/>
  <c r="J45" i="6"/>
  <c r="G78" i="24"/>
  <c r="H15" i="6"/>
  <c r="G80" i="24"/>
  <c r="J11" i="6"/>
  <c r="M19" i="4" l="1"/>
  <c r="M20" i="4" s="1"/>
  <c r="M21" i="4" s="1"/>
  <c r="O52" i="3"/>
  <c r="C12" i="7"/>
  <c r="C14" i="7" s="1"/>
  <c r="D12" i="7"/>
  <c r="D28" i="25" s="1"/>
  <c r="J46" i="6"/>
  <c r="D46" i="25"/>
  <c r="D44" i="25"/>
  <c r="D48" i="25" s="1"/>
  <c r="C58" i="7"/>
  <c r="C60" i="7"/>
  <c r="C62" i="7" s="1"/>
  <c r="D51" i="7"/>
  <c r="D53" i="7"/>
  <c r="D55" i="7" s="1"/>
  <c r="D64" i="7" s="1"/>
  <c r="D67" i="7" s="1"/>
  <c r="D71" i="7" s="1"/>
  <c r="D72" i="7" s="1"/>
  <c r="G24" i="27"/>
  <c r="I45" i="6"/>
  <c r="D13" i="7"/>
  <c r="C50" i="7"/>
  <c r="I9" i="6"/>
  <c r="G23" i="27"/>
  <c r="I44" i="6"/>
  <c r="D39" i="25"/>
  <c r="B51" i="7"/>
  <c r="B53" i="7"/>
  <c r="B55" i="7" s="1"/>
  <c r="B64" i="7" s="1"/>
  <c r="B67" i="7" s="1"/>
  <c r="B71" i="7" s="1"/>
  <c r="B72" i="7" s="1"/>
  <c r="C7" i="4"/>
  <c r="E20" i="3"/>
  <c r="D22" i="3"/>
  <c r="G81" i="24"/>
  <c r="I31" i="5"/>
  <c r="H78" i="24"/>
  <c r="I10" i="6"/>
  <c r="H80" i="24"/>
  <c r="C41" i="6"/>
  <c r="D41" i="6" s="1"/>
  <c r="E41" i="6" s="1"/>
  <c r="F41" i="6" s="1"/>
  <c r="O53" i="3" l="1"/>
  <c r="P53" i="3" s="1"/>
  <c r="L53" i="3"/>
  <c r="D40" i="25"/>
  <c r="D42" i="25" s="1"/>
  <c r="D29" i="25"/>
  <c r="D14" i="7"/>
  <c r="D30" i="25" s="1"/>
  <c r="C51" i="7"/>
  <c r="C53" i="7"/>
  <c r="C55" i="7" s="1"/>
  <c r="C64" i="7" s="1"/>
  <c r="C67" i="7" s="1"/>
  <c r="C71" i="7" s="1"/>
  <c r="C72" i="7" s="1"/>
  <c r="I46" i="6"/>
  <c r="C9" i="4"/>
  <c r="E22" i="3"/>
  <c r="F22" i="3" s="1"/>
  <c r="H81" i="24"/>
  <c r="J10" i="6" s="1"/>
  <c r="J31" i="5"/>
  <c r="I15" i="6"/>
  <c r="J15" i="6"/>
  <c r="B4" i="3"/>
  <c r="C3" i="3"/>
  <c r="B3" i="3"/>
  <c r="C4" i="3" l="1"/>
  <c r="D2" i="3" l="1"/>
  <c r="A11" i="3" l="1"/>
  <c r="A14" i="3"/>
  <c r="E13" i="29"/>
  <c r="D14" i="29"/>
  <c r="D16" i="29"/>
  <c r="F20" i="29" s="1"/>
  <c r="E16" i="29"/>
  <c r="F16" i="29"/>
  <c r="D22" i="29"/>
  <c r="F22" i="29"/>
  <c r="D24" i="29"/>
  <c r="E24" i="29"/>
  <c r="F24" i="29"/>
  <c r="I16" i="5"/>
  <c r="C4" i="7" s="1"/>
  <c r="J16" i="5"/>
  <c r="I20" i="5"/>
  <c r="D4" i="7" l="1"/>
  <c r="D20" i="25" s="1"/>
  <c r="J20" i="5"/>
  <c r="D3" i="7"/>
  <c r="G26" i="27"/>
  <c r="C3" i="7"/>
  <c r="C5" i="7" s="1"/>
  <c r="C7" i="7" s="1"/>
  <c r="F26" i="27"/>
  <c r="H16" i="5"/>
  <c r="B4" i="7" s="1"/>
  <c r="H20" i="5"/>
  <c r="D5" i="7" l="1"/>
  <c r="D19" i="25"/>
  <c r="B3" i="7"/>
  <c r="B5" i="7" s="1"/>
  <c r="B7" i="7" s="1"/>
  <c r="E26" i="27"/>
  <c r="D7" i="7" l="1"/>
  <c r="D21" i="25"/>
  <c r="D23" i="25" l="1"/>
  <c r="L52" i="3"/>
  <c r="L54" i="3" s="1"/>
  <c r="P52" i="3"/>
  <c r="L44" i="3"/>
  <c r="P54" i="3"/>
  <c r="P55" i="3" s="1"/>
  <c r="K60" i="3" s="1"/>
  <c r="K62" i="3" s="1"/>
  <c r="P44" i="3"/>
  <c r="P45" i="3" s="1"/>
  <c r="O60" i="3" s="1"/>
  <c r="O62" i="3" s="1"/>
  <c r="L45" i="3" l="1"/>
  <c r="O65" i="3" s="1"/>
  <c r="O67" i="3" s="1"/>
  <c r="L55" i="3" l="1"/>
  <c r="K65" i="3" s="1"/>
  <c r="K67" i="3" s="1"/>
  <c r="O69" i="3"/>
  <c r="K69" i="3"/>
  <c r="K76" i="3" l="1"/>
  <c r="H20" i="6"/>
  <c r="I20" i="6"/>
  <c r="J20" i="6"/>
  <c r="H24" i="6"/>
  <c r="I24" i="6"/>
  <c r="J24" i="6"/>
  <c r="H30" i="6"/>
  <c r="I30" i="6"/>
  <c r="J30" i="6"/>
  <c r="H32" i="6"/>
  <c r="I32" i="6"/>
  <c r="J32" i="6"/>
  <c r="H33" i="6"/>
  <c r="I33" i="6"/>
  <c r="J33" i="6"/>
  <c r="H35" i="6"/>
  <c r="I35" i="6"/>
  <c r="J35" i="6"/>
  <c r="H38" i="6"/>
  <c r="I38" i="6"/>
  <c r="J38" i="6"/>
  <c r="H39" i="6"/>
  <c r="I39" i="6"/>
  <c r="J39" i="6"/>
  <c r="H49" i="6"/>
  <c r="I49" i="6"/>
  <c r="J49" i="6"/>
  <c r="H50" i="6"/>
  <c r="I50" i="6"/>
  <c r="J50" i="6"/>
  <c r="H53" i="6"/>
  <c r="I53" i="6"/>
  <c r="J53" i="6"/>
  <c r="H10" i="3"/>
  <c r="I10" i="3"/>
  <c r="J10" i="3"/>
  <c r="K10" i="3"/>
  <c r="H12" i="3"/>
  <c r="I12" i="3"/>
  <c r="J12" i="3"/>
  <c r="H13" i="3"/>
  <c r="I13" i="3"/>
  <c r="J13" i="3"/>
  <c r="K13" i="3"/>
  <c r="H15" i="3"/>
  <c r="I15" i="3"/>
  <c r="J15" i="3"/>
  <c r="K15" i="3"/>
  <c r="K17" i="3"/>
  <c r="H18" i="3"/>
  <c r="I18" i="3"/>
  <c r="J18" i="3"/>
  <c r="K18" i="3"/>
  <c r="H20" i="3"/>
  <c r="I20" i="3"/>
  <c r="J20" i="3"/>
  <c r="K20" i="3"/>
  <c r="H25" i="3"/>
  <c r="I25" i="3"/>
  <c r="J25" i="3"/>
  <c r="H26" i="3"/>
  <c r="I26" i="3"/>
  <c r="J26" i="3"/>
  <c r="H28" i="3"/>
  <c r="I28" i="3"/>
  <c r="J28" i="3"/>
  <c r="H29" i="3"/>
  <c r="I29" i="3"/>
  <c r="J29" i="3"/>
  <c r="D30" i="3"/>
  <c r="D38" i="3"/>
  <c r="F41" i="3"/>
  <c r="L41" i="3"/>
  <c r="F42" i="3"/>
  <c r="F43" i="3"/>
  <c r="F45" i="3"/>
  <c r="F48" i="3"/>
  <c r="F49" i="3"/>
  <c r="F50" i="3"/>
  <c r="L51" i="3"/>
  <c r="F56" i="3"/>
  <c r="F57" i="3"/>
  <c r="C59" i="3"/>
  <c r="C60" i="3"/>
  <c r="C61" i="3"/>
  <c r="B8" i="7"/>
  <c r="C8" i="7"/>
  <c r="D8" i="7"/>
  <c r="B10" i="7"/>
  <c r="C10" i="7"/>
  <c r="D10" i="7"/>
  <c r="B15" i="7"/>
  <c r="C15" i="7"/>
  <c r="D15" i="7"/>
  <c r="B23" i="7"/>
  <c r="C23" i="7"/>
  <c r="D23" i="7"/>
  <c r="B31" i="7"/>
  <c r="C31" i="7"/>
  <c r="D31" i="7"/>
  <c r="B33" i="7"/>
  <c r="C33" i="7"/>
  <c r="D33" i="7"/>
  <c r="C36" i="7"/>
  <c r="D36" i="7"/>
  <c r="B37" i="7"/>
  <c r="C37" i="7"/>
  <c r="D37" i="7"/>
  <c r="B38" i="7"/>
  <c r="C38" i="7"/>
  <c r="D38" i="7"/>
  <c r="B39" i="7"/>
  <c r="C39" i="7"/>
  <c r="D39" i="7"/>
  <c r="B41" i="7"/>
  <c r="C41" i="7"/>
  <c r="D41" i="7"/>
  <c r="B45" i="7"/>
  <c r="C45" i="7"/>
  <c r="D45" i="7"/>
  <c r="B46" i="7"/>
  <c r="C46" i="7"/>
  <c r="D46" i="7"/>
  <c r="B47" i="7"/>
  <c r="C47" i="7"/>
  <c r="D47" i="7"/>
  <c r="B73" i="7"/>
  <c r="C73" i="7"/>
  <c r="D73" i="7"/>
  <c r="B74" i="7"/>
  <c r="C74" i="7"/>
  <c r="D74" i="7"/>
  <c r="E11" i="27"/>
  <c r="F11" i="27"/>
  <c r="G11" i="27"/>
  <c r="C13" i="27"/>
  <c r="C14" i="27"/>
  <c r="C15" i="27"/>
  <c r="C16" i="27"/>
  <c r="E22" i="27"/>
  <c r="F22" i="27"/>
  <c r="G22" i="27"/>
  <c r="E27" i="27"/>
  <c r="F27" i="27"/>
  <c r="G27" i="27"/>
  <c r="H2" i="30"/>
  <c r="I6" i="4"/>
  <c r="J6" i="4"/>
  <c r="K6" i="4"/>
  <c r="I7" i="4"/>
  <c r="J7" i="4"/>
  <c r="K7" i="4"/>
  <c r="I8" i="4"/>
  <c r="J8" i="4"/>
  <c r="K8" i="4"/>
  <c r="I9" i="4"/>
  <c r="J9" i="4"/>
  <c r="K9" i="4"/>
  <c r="H21" i="5"/>
  <c r="I21" i="5"/>
  <c r="J21" i="5"/>
  <c r="H22" i="5"/>
  <c r="I22" i="5"/>
  <c r="J22" i="5"/>
  <c r="H25" i="5"/>
  <c r="I25" i="5"/>
  <c r="J25" i="5"/>
  <c r="H28" i="5"/>
  <c r="I28" i="5"/>
  <c r="J28" i="5"/>
  <c r="H29" i="5"/>
  <c r="I29" i="5"/>
  <c r="J29" i="5"/>
  <c r="H33" i="5"/>
  <c r="I33" i="5"/>
  <c r="J33" i="5"/>
  <c r="H34" i="5"/>
  <c r="I34" i="5"/>
  <c r="J34" i="5"/>
  <c r="H39" i="5"/>
  <c r="I39" i="5"/>
  <c r="J39" i="5"/>
  <c r="H40" i="5"/>
  <c r="I40" i="5"/>
  <c r="J40" i="5"/>
  <c r="D7" i="25"/>
  <c r="E7" i="25"/>
  <c r="F7" i="25"/>
  <c r="D8" i="25"/>
  <c r="E8" i="25"/>
  <c r="F8" i="25"/>
  <c r="D24" i="25"/>
  <c r="D26" i="25"/>
  <c r="D31" i="2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tc={A6B2AFC7-88FD-44E3-BDFE-DCD5BA2FF45D}</author>
  </authors>
  <commentList>
    <comment ref="M10" authorId="0" shapeId="0" xr:uid="{A6B2AFC7-88FD-44E3-BDFE-DCD5BA2FF45D}">
      <text>
        <t>[Threaded comment]
Your version of Excel allows you to read this threaded comment; however, any edits to it will get removed if the file is opened in a newer version of Excel. Learn more: https://go.microsoft.com/fwlink/?linkid=870924
Comment:
    Assume a March 4, 2026 maturity date here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Guest User</author>
  </authors>
  <commentList>
    <comment ref="J35" authorId="0" shapeId="0" xr:uid="{B425AF00-B7DC-43A3-BB02-05275F5A49FE}">
      <text>
        <t xml:space="preserve">Unknown User:
*2028 Downside Unbalanced Due to RCF Capacity (but sticking with assumptions); this heavily implies that in the downside case, the company will have to restructure
</t>
      </text>
    </comment>
    <comment ref="K35" authorId="0" shapeId="0" xr:uid="{0D4CD58E-7ECB-4D05-AB28-B91EABD3BF0A}">
      <text>
        <t>Unknown User:
*2028 Downside Unbalanced Due to RCF Capacity (but sticking with assumptions); this heavily implies that in the downside case, the company will have to restructure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tc={588EA12E-99F1-4EC4-8F71-83A7EE4E8FEC}</author>
  </authors>
  <commentList>
    <comment ref="I11" authorId="0" shapeId="0" xr:uid="{588EA12E-99F1-4EC4-8F71-83A7EE4E8FEC}">
      <text>
        <t>[Threaded comment]
Your version of Excel allows you to read this threaded comment; however, any edits to it will get removed if the file is opened in a newer version of Excel. Learn more: https://go.microsoft.com/fwlink/?linkid=870924
Comment:
    Assume a March 4, 2026 maturity date here</t>
      </text>
    </comment>
  </commentList>
</comments>
</file>

<file path=xl/sharedStrings.xml><?xml version="1.0" encoding="utf-8"?>
<sst xmlns="http://schemas.openxmlformats.org/spreadsheetml/2006/main" count="766" uniqueCount="515">
  <si>
    <t>Petco Health &amp; Wellness Company, Inc.: Company Overview</t>
  </si>
  <si>
    <t>Class:</t>
  </si>
  <si>
    <t>Restructuring and Distressed Investing</t>
  </si>
  <si>
    <t>Professor:</t>
  </si>
  <si>
    <t>Dan Kamensky</t>
  </si>
  <si>
    <t>dk5154@stern.nyu.edu</t>
  </si>
  <si>
    <t>For purposes of this investment recommendation, today's date is April 1, 2025. For purposes of this investment recommendation, tariffs/macro economic headwinds are not applicable.</t>
  </si>
  <si>
    <t xml:space="preserve">You have been asked by your portfolio manager to provide an investment recommendation for Petco TL/Bonds following the methodology taught in your Restructuring &amp; Distressed Investing Course. </t>
  </si>
  <si>
    <t>1. She asks you to make a trade recommendation based on how you think Petco will perform over the next year. She refers you to the trade ideas analysis in the Michael Gatto book on pp.331 to 333.</t>
  </si>
  <si>
    <t>She tells you to assume that that treasury rates stay the same or are hedged, and the trade plays out in one year.</t>
  </si>
  <si>
    <r>
      <t xml:space="preserve">Your Portfolio Manager's required </t>
    </r>
    <r>
      <rPr>
        <u/>
        <sz val="11"/>
        <color theme="1"/>
        <rFont val="Calibri"/>
        <family val="2"/>
        <scheme val="minor"/>
      </rPr>
      <t>annual</t>
    </r>
    <r>
      <rPr>
        <sz val="11"/>
        <color theme="1"/>
        <rFont val="Calibri"/>
        <family val="2"/>
        <scheme val="minor"/>
      </rPr>
      <t xml:space="preserve"> rate of return for an investment of this type is 10 to 15prct based on the relative risk of the investment. If you do not believe there is a compelling trade, you should recommend a target price for a potential trade.</t>
    </r>
  </si>
  <si>
    <t xml:space="preserve">2. She also asks you if you think the company will be able to refinance the bonds when they mature. </t>
  </si>
  <si>
    <t xml:space="preserve">She tells you that she believes the company will make a decision whether to refinance the bonds or restructure in March 2028 in advance of the maturity of the Term Loan. </t>
  </si>
  <si>
    <t>She asks you what you believe the recovery to the securities would be in a restructuring at that time.</t>
  </si>
  <si>
    <t xml:space="preserve">You should prepare an investment memo using the attached template as a guide. </t>
  </si>
  <si>
    <t>She tells you to look at the Sample Full Credit Memo in the Gatto book on page 213 and the Investment Memos posted on Brightspace as useful guides.</t>
  </si>
  <si>
    <t>The Investment Memo should be a stand-alone document, similar to the Gatto sample, tables and appendixes should be attached.</t>
  </si>
  <si>
    <t>All highlighted areas in the attached Excel should be inputted, no hard codes should be used. Remember the modeling exercise performed for Neiman Marcus.</t>
  </si>
  <si>
    <t>She asks you to prepare two cases: Base and Downside Case.</t>
  </si>
  <si>
    <t>In your Base Case you will have to make an independent judgment on the company, industry and business strategy.</t>
  </si>
  <si>
    <t>In your Downside Case, you should assume a mild and short-lived recession of GDP down 1-2% over the forecast period.</t>
  </si>
  <si>
    <t>You should include the rationales for your assumptions in the Model, not in the Memo.</t>
  </si>
  <si>
    <t>You should submit your excel model with your investment memo.</t>
  </si>
  <si>
    <t xml:space="preserve">While Petco is a public company, you should only rely on the information provided in the Assignment (there is no need to do outside research and you will not be graded on outside materials). </t>
  </si>
  <si>
    <t>Certain Assumptions:</t>
  </si>
  <si>
    <t>Financial performance has been provided for FYE 2025 (these are provided by me).</t>
  </si>
  <si>
    <t xml:space="preserve">Petco is assumed to have $1bn of Term Loan and $500 million of unsecured bonds during the forecast period as noted in the Capital Structure. </t>
  </si>
  <si>
    <t>Situation Overview:</t>
  </si>
  <si>
    <t>Affilates of CVC Capital Partners and Canada Pension Plan Investment Board acquired Petco in a $4.6 billion LBO in June 2015.</t>
  </si>
  <si>
    <t>In June 2021, the Sponsors sold 1/3 of their stock in an IPO under the symbol "WOOF" and received $564 million of proceeds, at an implied EV/EBITDA multiple of 17.7x at $24 per share (at the time of the IPO).</t>
  </si>
  <si>
    <t>With dividends received prior to the IPO, the Sponsors have taken out their entire initial investment.</t>
  </si>
  <si>
    <t>Affiliates of the Sponsors control the Board, and own 67% of the company's capital stock.</t>
  </si>
  <si>
    <t>The company currently trades at a TEV of $2.75bn at a 2025 implied EV/EBITDA multiple of 8.2x as outlined in the capital structure tab.</t>
  </si>
  <si>
    <t>In fiscal 2023, Petco announced an "operational reset" to introduce more value-centric products in respond to consumer discretionary preferences.</t>
  </si>
  <si>
    <t xml:space="preserve">In January 2024 the former CEO stepped down and the rating agencies downgraded the company to junk territory. </t>
  </si>
  <si>
    <t>At the time, the stock cratered to $2 per share and the term loan dropped to the low 80s yielding 15%+ while the Unsecured Bonds (assumed for this valuation exercise) dropped to 70s yielding nearly 20%.</t>
  </si>
  <si>
    <t>The stock, TL and bond prices have since stabilized as reflected in the capitalization table.</t>
  </si>
  <si>
    <t>Capital expenditures came in at $167 million for FYE25 compared to announced capital expenditures of $140 million for FYE 2025.</t>
  </si>
  <si>
    <t>Management achieved $125 million of cost savings over FYE24 and FYE25 compared to a target of $150 million.</t>
  </si>
  <si>
    <t xml:space="preserve">Joel Anderson took the helm in July 2024. The new CEO has extensive experience in the mass retail and online retail space most recently working at Walmart. </t>
  </si>
  <si>
    <t xml:space="preserve">He has a very solid reputation which has been channel checked with competitotrs. </t>
  </si>
  <si>
    <t>The new CEO intends to continue the "operational reset" announced by prior management.</t>
  </si>
  <si>
    <t>In December 2024, the new CEO announced a cost savings Initiative of $150 million during FYE2026 and FYE 2027 targeting FYE2026 Adjusted EBITDA "in excess of $400 million"</t>
  </si>
  <si>
    <t xml:space="preserve">The new CEO brought in an external consultant who has come with a plan to consolidate purchasing and implement a new inventory management system. </t>
  </si>
  <si>
    <t>He acknowledges the prior team did not achieve their goals but sounds highly confident after 6-months on the job that the operational reset will bear fruit.</t>
  </si>
  <si>
    <t>Although management believes additional capital expenditures of $25 million will be needed to implement this initiative they have guided to $125 million of capital expenditures for FYE 26 and $150 million for FYE 27.</t>
  </si>
  <si>
    <t>The Company's capex guidance includes 5-10 veterinary build-outs which is significantly lower than the 50 in the priod 2 years, a key growth area.</t>
  </si>
  <si>
    <t>Other consumer discretionary companies have recently called out softness in the sector:</t>
  </si>
  <si>
    <t>General Mills recently stated: The U.S. macro environment continues to be a headwind to premium pet food, as pet parents displaygreater mobility and value-seeking behaviors.”</t>
  </si>
  <si>
    <t>Smucker recently stated: "What’s driving a little bit of the slowdown is, again, the less discretionary income, which is leading to lessfrequency of buying... So pet parents are still treating their pets, but with less frequency"</t>
  </si>
  <si>
    <t>Industry Data</t>
  </si>
  <si>
    <t>You can use: https://americanpetproducts.org/industry-trends-and-stats</t>
  </si>
  <si>
    <t>For the veterinary services market you can use: https://www.grandviewresearch.com/industry-analysis/veterinary-services-market</t>
  </si>
  <si>
    <t>You have also been provided with the Chewy Investor Day packet for other industry information.</t>
  </si>
  <si>
    <t>Please note Petco does not provide sales per square foot data.</t>
  </si>
  <si>
    <t>Other Financial Data &amp; Assumptions</t>
  </si>
  <si>
    <t>Calculate interest expense based on average debt balances as indicated using an average rate of 7%.</t>
  </si>
  <si>
    <t>Historical Capital Expenditures</t>
  </si>
  <si>
    <t>Total Capex</t>
  </si>
  <si>
    <t>PP&amp;E Related Assumptions:</t>
  </si>
  <si>
    <t>Beg PPE</t>
  </si>
  <si>
    <t>plus Capex</t>
  </si>
  <si>
    <t>less D&amp;A</t>
  </si>
  <si>
    <t>End PPE</t>
  </si>
  <si>
    <t>D&amp;A as a % of Beginning PP&amp;E</t>
  </si>
  <si>
    <t>Relative Value</t>
  </si>
  <si>
    <t>Avg.</t>
  </si>
  <si>
    <t>50yr Cum.</t>
  </si>
  <si>
    <t>Rating</t>
  </si>
  <si>
    <t>Yield</t>
  </si>
  <si>
    <t>Leverage</t>
  </si>
  <si>
    <t>Coverage</t>
  </si>
  <si>
    <t>Default Rate</t>
  </si>
  <si>
    <t>BB-</t>
  </si>
  <si>
    <t>B</t>
  </si>
  <si>
    <t>CCC</t>
  </si>
  <si>
    <t>Index</t>
  </si>
  <si>
    <t>Note: Ratings coverage calculated using GAAP EBITDA for comp set</t>
  </si>
  <si>
    <t>Active Case</t>
  </si>
  <si>
    <t>EBITDA</t>
  </si>
  <si>
    <t>Historicals</t>
  </si>
  <si>
    <t>Rationale</t>
  </si>
  <si>
    <t>CYE, $'000s</t>
  </si>
  <si>
    <t>Revenue - Consumables</t>
  </si>
  <si>
    <t>% Growth</t>
  </si>
  <si>
    <t>Base Case</t>
  </si>
  <si>
    <t>Downside Case</t>
  </si>
  <si>
    <t>Petco's primary source of revenue and most stable source of income is through consumables, specifically pet food. The 10-K states that the U.S. pet industry has been resilient through downturns with repeat purchases by pet owners. In Q4 2023, consumables were up 9% year-over-year and in Q2 2024 consumables were up 1%, confirming our deceleration in growth (2%, 3%, 4%).</t>
  </si>
  <si>
    <t>Moody’s March 2024 downgrade explains that customers are moving away from premium consumable products and going to less expensive, lower margin categories. While the economy may not allow consumers to purchase more pet food, growth could also be negatively impacted when the channel mix moves toward e-commerce and that too will negatively affect Petco’s relative market share due to increased pricing pressure.</t>
  </si>
  <si>
    <t>Revenue - Supplies &amp; Companion Animal</t>
  </si>
  <si>
    <t>The Supplies &amp; Companion Animal segment experiences lots of structural challenges with added challenges from COVID. The Q2-2024 earnings presentation shows that sales in this category have decreased by more than 5% compared to last year. The company's 10-K filing also noted that the company has recently seen "softening in consumer discretionary spending" in these segments and that there were aggressive competitive pressures to traditional store models like e-commerce.</t>
  </si>
  <si>
    <t>If we enter a recession, consumers will continue to reduce the amount of money they spend on non-essential pet-related goods. One of the very first things that will go away in that type of environment would be discretionary pet supplies, and not only will consumers be delaying the purchase of those types of goods, but also they will be moving towards Amazon's private label brands or nationally branded products and purchasing fewer companion animals altogether.</t>
  </si>
  <si>
    <t>Revenue - Product Sales</t>
  </si>
  <si>
    <t>Product sales have been added as the sum of the consumables and supplies and companies animal segment of revenue.</t>
  </si>
  <si>
    <t>Revenue - Services &amp; Other</t>
  </si>
  <si>
    <t># of Veterinary Hospitals</t>
  </si>
  <si>
    <t xml:space="preserve">Petco's valuation assignment explicitly guides for 5–10 net veterinary hospital additions per year, and we model 7 per year as the midpoint. This is much different than historical, as Petco added 50 hospitals in FY2022 and 41 in FY2023, changing by the company's constrained financial position. </t>
  </si>
  <si>
    <t># of New Hospitals Per Year</t>
  </si>
  <si>
    <t xml:space="preserve">Service Revenue/Vet Clinic </t>
  </si>
  <si>
    <t xml:space="preserve">% Change in Revenue/Vet Clinic </t>
  </si>
  <si>
    <t>Revenue per hospital is projected to grow at an accelerating 2/3/4% ramp driven by new hospital maturation. Newly opened locations ramp patient counts and recurring visit frequency over 12–24 months, organically lifting per-location revenue as they exit the initial ramp period.</t>
  </si>
  <si>
    <t>In a distressed scenario, all growth capex is eliminated and hospital count holds flat at 295. This is grounded in Petco's FCF dynamics: Moody's noted negative FCF of –$10M in FY2023, and the Q2 FY2024 earnings highlighted a "maintained prudent approach to capital allocation.</t>
  </si>
  <si>
    <t>Revenue - Total</t>
  </si>
  <si>
    <t>COGS</t>
  </si>
  <si>
    <t>% of Revenue</t>
  </si>
  <si>
    <t>COGS margin improvement is driven by a mix shift toward high-margin services: veterinary hospitals carry materially higher gross margins than product sales. Also, as services revenue grows faster than product revenue, the blended COGS% structurally declines. This GP growth might be dampened by the shift towards consumables.</t>
  </si>
  <si>
    <t>In a recessionary scenario, increased price competition forces Petco to offer deeper discounts on merchandise to maintain traffic, directly expanding COGS%. Moody's specifically cited that "consumers continue to shift away from discretionary pet supplies and premium consumables to more value-oriented, low-margin offerings which has pressured credit metrics."</t>
  </si>
  <si>
    <t>SG&amp;A</t>
  </si>
  <si>
    <t>SG&amp;A as a percentage of revenue declines because of operating leverage: as total revenue grows (driven by consumables and services), the fixed cost base, corporate overhead, store-level management, technology infrastructure, is spread across a larger revenue which reduces the SG&amp;A.</t>
  </si>
  <si>
    <t>In the downside, SG&amp;A deleverages against a weaker revenue base. Fixed costs do not compress at the same pace as revenue; store leases, corporate headcount, and technology spend are largely sticky in the near term. The wage increases already baked into the cost structure cannot be reversed without significant employee turnover risk, which would itself impair service quality and customer retention.</t>
  </si>
  <si>
    <t>CapEx</t>
  </si>
  <si>
    <t>N/A</t>
  </si>
  <si>
    <t>The base case capex trajectory is anchored to management's own operational reset guidance. Petco's Q4 FY2023 earnings confirmed management's target of reducing capex by nearly 40% in 2024. This $150M includes an estimated additional $25M for operational reset-related investments cited in the valuation assignment.</t>
  </si>
  <si>
    <t>In the downside, growth capex is eliminated entirely and total spending steps down toward maintenance-only levels. We estimate maintenance capex at approximately $100M derived by stripping the $25M operational reset component and assuming maintenance capex is ~80% of the $150M guidance base. The $112.5M FY2028 floor represents roughly 80% of the already-reduced $150M base, with further compression as management prioritizes debt service.</t>
  </si>
  <si>
    <t>Inventory</t>
  </si>
  <si>
    <t>Days Inventory Outstanding (DIO)</t>
  </si>
  <si>
    <t xml:space="preserve">Base case improvement from 62 to 60 days is anchored in Petco's demonstrated track record: the 10-K shows DIO declining from 77 days in FY2022 to ~63 days in FY2025, driven by an active inventory optimization program referenced across multiple filings. </t>
  </si>
  <si>
    <t xml:space="preserve">Downside deterioration to 69 days reflects weaker demand in the discretionary segments (supplies, companion animals) creating excess inventory. </t>
  </si>
  <si>
    <t>Accounts Receivable</t>
  </si>
  <si>
    <t>Days Sales Outstanding (DSO)</t>
  </si>
  <si>
    <t>DSO of 2.85 days is extremely low and remarkably stable, reflecting the nature of Petco's receivable base which predominantly credit card transactions and wholesale channel payments.</t>
  </si>
  <si>
    <t>The downside modest increase to 3.15 days reflects slightly longer corporate/wholesale settlement cycles in a credit-tighter environment, but the absolute level remains very low and is not a meaningful working capital driver.</t>
  </si>
  <si>
    <t>Accounts Payable</t>
  </si>
  <si>
    <t>Days Payable Outstanding (DPO)</t>
  </si>
  <si>
    <t>Base case DPO expansion from 45 to 47 days reflects Petco's ability to negotiate improved payment terms as it onboards and deepens national brand vendor relationships. The 10-K explicitly discloses 680 vendors, top 10 representing 42% of purchases, no single vendor above 9% of sales.</t>
  </si>
  <si>
    <t>Downside DPO contraction to 43 days reflects vendors tightening terms as Petco's credit quality deteriorates. Moody's B3 downgrade and the company's liquidity profile mean trade creditors may demand faster payment to manage their own risk.</t>
  </si>
  <si>
    <t>Enterprise Value</t>
  </si>
  <si>
    <t>Historical Financials</t>
  </si>
  <si>
    <t>Projections</t>
  </si>
  <si>
    <t>2023 (FY)</t>
  </si>
  <si>
    <t>2024 (FY)</t>
  </si>
  <si>
    <t>2025 (FY)</t>
  </si>
  <si>
    <t>FY26 (FYE)</t>
  </si>
  <si>
    <t>FY27 (FYE)</t>
  </si>
  <si>
    <t>FY28 (FYE)</t>
  </si>
  <si>
    <t>Shares Outstanding</t>
  </si>
  <si>
    <t>Revenues</t>
  </si>
  <si>
    <t>Shares Price (4/1/2025)</t>
  </si>
  <si>
    <t>% YoY</t>
  </si>
  <si>
    <t>Equity Value</t>
  </si>
  <si>
    <t>Adj. EBITDA</t>
  </si>
  <si>
    <t>Plus Debt:</t>
  </si>
  <si>
    <t>Less: Cash</t>
  </si>
  <si>
    <t>% Margin</t>
  </si>
  <si>
    <t>Total Enterprise Value</t>
  </si>
  <si>
    <t>CFO less Capex</t>
  </si>
  <si>
    <t>TEV/EBITDA</t>
  </si>
  <si>
    <t>Capex</t>
  </si>
  <si>
    <t>FY: Jan ($ in $,000s)</t>
  </si>
  <si>
    <t>2021 (FY)</t>
  </si>
  <si>
    <t>2022 (FY)</t>
  </si>
  <si>
    <t>FY26</t>
  </si>
  <si>
    <t>FY27</t>
  </si>
  <si>
    <t>FY28</t>
  </si>
  <si>
    <t>YoY %</t>
  </si>
  <si>
    <t>Gross Profit</t>
  </si>
  <si>
    <t>Bps Change YoY</t>
  </si>
  <si>
    <t>Adjusted EBITDA</t>
  </si>
  <si>
    <t>Note:</t>
  </si>
  <si>
    <t>Mexico JV EBITDA</t>
  </si>
  <si>
    <t>Covenant Summary</t>
  </si>
  <si>
    <t>Below are hypothetical terms of the Indebtedness. These are the only terms you need to be aware of.</t>
  </si>
  <si>
    <t>Please do not refer to the 10-K for the terms of the Indebtedness.</t>
  </si>
  <si>
    <t>Term Loan</t>
  </si>
  <si>
    <t>Secured by substantially all of the Company's assets and guaranteed by all subsdiaries of the company other than the Mexican JV</t>
  </si>
  <si>
    <t>Restricted Group</t>
  </si>
  <si>
    <t>The Mexican JV is not a Restricted Subsidiary and is outside the Credit Group</t>
  </si>
  <si>
    <t>The Mexican JV is owned by a Non-Guarantor Restricted Sub as shown here:</t>
  </si>
  <si>
    <t>Debt Incurrence.</t>
  </si>
  <si>
    <t>There is no ratio capacity.</t>
  </si>
  <si>
    <t>There is general basket capacity of $300 million.</t>
  </si>
  <si>
    <t>Restricted Investment Capacity</t>
  </si>
  <si>
    <t>There is $650 million of Permitted Investment Capacity</t>
  </si>
  <si>
    <t>LME Flexibility</t>
  </si>
  <si>
    <t>The Term Loan contains a fulsome Serta blocker prohibiting non pro rata uptier tranactions including a prohibition against a Better Health type uptier</t>
  </si>
  <si>
    <t>NOTE:</t>
  </si>
  <si>
    <t>You should assume the sponsors would only use the above baskets within one year of a restructuring if need be. You should not assume the sponsors will automatically engage in an LME but you can discuss this risk in your memo if applicable in your view and the reasons for/against it.</t>
  </si>
  <si>
    <t>Bonds</t>
  </si>
  <si>
    <t>Senior Unsecured guaranteed on an unsecured basis by all subsdiaries of the company other than the Mexican JV</t>
  </si>
  <si>
    <t xml:space="preserve">The Bonds would generally permit a non pro rata exchange </t>
  </si>
  <si>
    <t xml:space="preserve"> </t>
  </si>
  <si>
    <t>Capital Structure Date:</t>
  </si>
  <si>
    <t>LINKS TO FINANCIAL STATEMENTS:</t>
  </si>
  <si>
    <t>FYE: Jan ($ in $,000s)</t>
  </si>
  <si>
    <t>Jan. 2026</t>
  </si>
  <si>
    <t>Jan. 2027</t>
  </si>
  <si>
    <t>Jan. 2028</t>
  </si>
  <si>
    <t>Ticker: WOOF</t>
  </si>
  <si>
    <t>Forecast Period</t>
  </si>
  <si>
    <t>2028 Leverage</t>
  </si>
  <si>
    <t>Available</t>
  </si>
  <si>
    <t>FY25 (A)*</t>
  </si>
  <si>
    <t>Face</t>
  </si>
  <si>
    <t>Market</t>
  </si>
  <si>
    <t>Coupon</t>
  </si>
  <si>
    <t>Maturity</t>
  </si>
  <si>
    <t>Price</t>
  </si>
  <si>
    <t>YTM</t>
  </si>
  <si>
    <t>Ratings</t>
  </si>
  <si>
    <t>LC Facility*</t>
  </si>
  <si>
    <t>ABL Revolver</t>
  </si>
  <si>
    <t>S+125**</t>
  </si>
  <si>
    <t xml:space="preserve">1st Lien Term Loan </t>
  </si>
  <si>
    <t>S+325**</t>
  </si>
  <si>
    <t>First Lien Debt</t>
  </si>
  <si>
    <t>Total First Lien Debt</t>
  </si>
  <si>
    <t>Capital Leases</t>
  </si>
  <si>
    <t>Total Secured Debt</t>
  </si>
  <si>
    <t>Senior Unsecured Notes</t>
  </si>
  <si>
    <t xml:space="preserve">* May have to recalculate price </t>
  </si>
  <si>
    <t>Total Debt</t>
  </si>
  <si>
    <t>Less Cash</t>
  </si>
  <si>
    <t>Net Debt</t>
  </si>
  <si>
    <t>Equity Market Cap</t>
  </si>
  <si>
    <t>Cash Interest</t>
  </si>
  <si>
    <t>Capital Expenditures</t>
  </si>
  <si>
    <t>Adjusted EBITDA-to-Interest Coverage</t>
  </si>
  <si>
    <t>Adj. EBITDA-to-Interest Coverage, after Capex</t>
  </si>
  <si>
    <t>2028 Leverage Ratio</t>
  </si>
  <si>
    <t>*Notes: The Letter of Credit sub-facility is for providing assurances to vendors and counterparties, it should not be considered in your liquidity analysis</t>
  </si>
  <si>
    <t>** SOFR is assumed to be 4% during the forecast period</t>
  </si>
  <si>
    <t>Capital Structure Recoveries - Base Case &amp; Downside Case</t>
  </si>
  <si>
    <t xml:space="preserve">TEV according to DCF </t>
  </si>
  <si>
    <t>Revolver</t>
  </si>
  <si>
    <t xml:space="preserve">Ending Balance </t>
  </si>
  <si>
    <t>Debt</t>
  </si>
  <si>
    <t>Recovery in $</t>
  </si>
  <si>
    <t>Leverage Ratio</t>
  </si>
  <si>
    <t>Recovery in %</t>
  </si>
  <si>
    <t>Yield PLP</t>
  </si>
  <si>
    <t>Distributable Value Left</t>
  </si>
  <si>
    <t xml:space="preserve">Returns Analysis </t>
  </si>
  <si>
    <t xml:space="preserve">Leverage Ratio </t>
  </si>
  <si>
    <t xml:space="preserve">Interest Coverage Ratio </t>
  </si>
  <si>
    <t xml:space="preserve">Price Appreciation </t>
  </si>
  <si>
    <t>Loan to Value (Upside &amp; Downside)</t>
  </si>
  <si>
    <t>Coupon Returns</t>
  </si>
  <si>
    <t xml:space="preserve">Coupon Returns </t>
  </si>
  <si>
    <t>(change with toggle)</t>
  </si>
  <si>
    <t>Overall IRR</t>
  </si>
  <si>
    <t xml:space="preserve">Overall IRR </t>
  </si>
  <si>
    <t>*Can refinance debt for upcoming maturity wall in 2029 (no need to restructure) base case</t>
  </si>
  <si>
    <t xml:space="preserve">* In downside case company should restructure </t>
  </si>
  <si>
    <t xml:space="preserve">Downside Case </t>
  </si>
  <si>
    <t>Risk Reward</t>
  </si>
  <si>
    <t>Probability Weighted Returns Analysis</t>
  </si>
  <si>
    <t>% Base Case Assumption</t>
  </si>
  <si>
    <t>% Downside Case Assumption</t>
  </si>
  <si>
    <t>Weighted IRR</t>
  </si>
  <si>
    <t>Price Target (10-15% IRR)</t>
  </si>
  <si>
    <t>Low (15% IRR)</t>
  </si>
  <si>
    <t>High (10% IRR)</t>
  </si>
  <si>
    <t>Liquidity Analysis</t>
  </si>
  <si>
    <t>Available Liquidity*</t>
  </si>
  <si>
    <t>FY25 (A)</t>
  </si>
  <si>
    <t>Cash &amp; Equivalents</t>
  </si>
  <si>
    <t>Available Revolver</t>
  </si>
  <si>
    <t>Total</t>
  </si>
  <si>
    <t>Maturity Schedule</t>
  </si>
  <si>
    <t>Amount</t>
  </si>
  <si>
    <t>Senior Unsecured Bonds</t>
  </si>
  <si>
    <t>Free Cash Flow Analysis</t>
  </si>
  <si>
    <t>Operating Income</t>
  </si>
  <si>
    <t>Plus Depreciation &amp; Amortization</t>
  </si>
  <si>
    <t>less Capex</t>
  </si>
  <si>
    <t>EBITDAX</t>
  </si>
  <si>
    <t>less Interest</t>
  </si>
  <si>
    <t>Less cash taxes</t>
  </si>
  <si>
    <t>Free Cash Flow before changes in WC</t>
  </si>
  <si>
    <t xml:space="preserve">   Cash impact changes in Rec</t>
  </si>
  <si>
    <t xml:space="preserve">   Cash impact changes in Inven</t>
  </si>
  <si>
    <t xml:space="preserve">   Cash impact changes in AP</t>
  </si>
  <si>
    <t xml:space="preserve">    Total impact of change in WC</t>
  </si>
  <si>
    <t>Free Cash Flow</t>
  </si>
  <si>
    <t>FCF Conversion</t>
  </si>
  <si>
    <t>Working Capital Analysis</t>
  </si>
  <si>
    <t>Change in Net Working Capital</t>
  </si>
  <si>
    <t>Change in AR</t>
  </si>
  <si>
    <t>Change in Inventory</t>
  </si>
  <si>
    <t>Change in AP</t>
  </si>
  <si>
    <t>Cash Change Effect due to NWC</t>
  </si>
  <si>
    <t>DSO</t>
  </si>
  <si>
    <t>DIO</t>
  </si>
  <si>
    <t>DPO</t>
  </si>
  <si>
    <t>Cash Conversion Cycle</t>
  </si>
  <si>
    <t>FY20</t>
  </si>
  <si>
    <t>FY21</t>
  </si>
  <si>
    <t>FY22 (A)</t>
  </si>
  <si>
    <t>FY23 (A)</t>
  </si>
  <si>
    <t>FY24 (A)</t>
  </si>
  <si>
    <t>Assumptions (add rationales here as appropriate)</t>
  </si>
  <si>
    <t>Consumables</t>
  </si>
  <si>
    <t>Y/Y</t>
  </si>
  <si>
    <t>Insert Assumed Growth Rate</t>
  </si>
  <si>
    <t>Supplies &amp; Companies Animal</t>
  </si>
  <si>
    <t>Product Sales</t>
  </si>
  <si>
    <t>Services &amp; Other</t>
  </si>
  <si>
    <t>Total Revenue</t>
  </si>
  <si>
    <t>Cost of products sold</t>
  </si>
  <si>
    <t>COGs/Revenues</t>
  </si>
  <si>
    <t>Insert Assumed Percentage of Revenues</t>
  </si>
  <si>
    <t>Gross profit</t>
  </si>
  <si>
    <t>Selling and administrative expenses</t>
  </si>
  <si>
    <t>SG&amp;A/Revenues</t>
  </si>
  <si>
    <t>Depreciation and amortization</t>
  </si>
  <si>
    <t>Assume Depreciation &amp; Amortization is 25% of PPE</t>
  </si>
  <si>
    <t>% of PPE</t>
  </si>
  <si>
    <t>Indefinite-lived intangible impairment</t>
  </si>
  <si>
    <t>Goodwill impairment</t>
  </si>
  <si>
    <t>Operating income</t>
  </si>
  <si>
    <t>Interest expense on Funded Debt</t>
  </si>
  <si>
    <t>Assume 7% on Average Debt Balance for TL, Bonds and ABL</t>
  </si>
  <si>
    <t>Income / (Loss) before income taxes</t>
  </si>
  <si>
    <t xml:space="preserve">Income Tax Expense / (Benefit) </t>
  </si>
  <si>
    <t>Income from equity method investees</t>
  </si>
  <si>
    <t>Net Income / (Loss)</t>
  </si>
  <si>
    <t>Adjusted EBITDA Build</t>
  </si>
  <si>
    <t>Interest expense</t>
  </si>
  <si>
    <t>Assume 21% tax rate on net income</t>
  </si>
  <si>
    <t>EBITDA Adjustments:</t>
  </si>
  <si>
    <t>Total EBITDA Adjustments</t>
  </si>
  <si>
    <t>Assume Total EBITDA Adjustments of 2% of Sales</t>
  </si>
  <si>
    <t>% of Sales</t>
  </si>
  <si>
    <t>Growth Rate</t>
  </si>
  <si>
    <t>FY25A*</t>
  </si>
  <si>
    <t>Assets</t>
  </si>
  <si>
    <t>Current assets</t>
  </si>
  <si>
    <t>Cash and cash equivalents</t>
  </si>
  <si>
    <t>Assume in a distressed scenario, the minimum cash balance could be $50 million</t>
  </si>
  <si>
    <t>Accounts Receivable - net</t>
  </si>
  <si>
    <t>Inventories - net</t>
  </si>
  <si>
    <t xml:space="preserve">Other Current Assets </t>
  </si>
  <si>
    <t>Prepaid expenses</t>
  </si>
  <si>
    <t>Total current assets</t>
  </si>
  <si>
    <t>PP&amp;E, net</t>
  </si>
  <si>
    <t>Intangible Assets</t>
  </si>
  <si>
    <t>Goodwill</t>
  </si>
  <si>
    <t>Other non current assets</t>
  </si>
  <si>
    <t>Operating lease right-of-use assets</t>
  </si>
  <si>
    <t>Total assets</t>
  </si>
  <si>
    <t>Liabilities and Shareholders' Equity</t>
  </si>
  <si>
    <t>Current liabilities</t>
  </si>
  <si>
    <t>Accounts payable</t>
  </si>
  <si>
    <t>Current portion LTD</t>
  </si>
  <si>
    <t>Outstanding Revolver Balance</t>
  </si>
  <si>
    <t>Accrued salaries and employee benefits</t>
  </si>
  <si>
    <t>Accrued expenses and other liabilities</t>
  </si>
  <si>
    <t>Current portion of operating lease liabilities</t>
  </si>
  <si>
    <t>Total current liabilities</t>
  </si>
  <si>
    <t>Long-term debt</t>
  </si>
  <si>
    <t>Senior Notes</t>
  </si>
  <si>
    <t>Deferred income taxes</t>
  </si>
  <si>
    <t>Operating lease liabilities</t>
  </si>
  <si>
    <t>Other long-term liabilities</t>
  </si>
  <si>
    <t>Total liabilities</t>
  </si>
  <si>
    <t>Shareholders' Equity</t>
  </si>
  <si>
    <t>Total liabilities and shareholders' equity</t>
  </si>
  <si>
    <t>Check</t>
  </si>
  <si>
    <t>Average Debt Balances</t>
  </si>
  <si>
    <t>Cash Conversion Metrics</t>
  </si>
  <si>
    <t>Days in Period</t>
  </si>
  <si>
    <t>Days Sales Outstanding</t>
  </si>
  <si>
    <t>Insert Receivable Days</t>
  </si>
  <si>
    <t>Days Inventory Outstanding</t>
  </si>
  <si>
    <t>Insert Inventory Days</t>
  </si>
  <si>
    <t>Days Payable Outstanding</t>
  </si>
  <si>
    <t>Insert Payable Days</t>
  </si>
  <si>
    <t>Calculate</t>
  </si>
  <si>
    <t>Coverage Ratios</t>
  </si>
  <si>
    <t>Adjusted EBITDA-to-Interest Coverage, after Capex</t>
  </si>
  <si>
    <t>Liquidity Ratios</t>
  </si>
  <si>
    <t>Free Cash Flow after Capex</t>
  </si>
  <si>
    <t>Projected FYE: Jan ($ in $,000s)</t>
  </si>
  <si>
    <t>Cash Flow Before Changes in ABL</t>
  </si>
  <si>
    <t>Insert Assumptions</t>
  </si>
  <si>
    <t>Free Cash Flow before changes working Capital</t>
  </si>
  <si>
    <t xml:space="preserve">   Cash impact changes in Accounts Payable</t>
  </si>
  <si>
    <t xml:space="preserve">    Total impact of change in working capital</t>
  </si>
  <si>
    <t>Other Changes in Free Cash Flow:</t>
  </si>
  <si>
    <t>New debt raise</t>
  </si>
  <si>
    <t>Equity raise</t>
  </si>
  <si>
    <t>Pension contribution</t>
  </si>
  <si>
    <t>Voluntary prepayment of debt</t>
  </si>
  <si>
    <t>Amount of LT debt maturing</t>
  </si>
  <si>
    <t>Cash flow before changes in RC</t>
  </si>
  <si>
    <t>ABL Revolver Work Sheet:</t>
  </si>
  <si>
    <t>Determine Cash needs:</t>
  </si>
  <si>
    <t>Cash Beg</t>
  </si>
  <si>
    <t>less min cash needs</t>
  </si>
  <si>
    <t>Cash Surplus (deficit)</t>
  </si>
  <si>
    <t>+ Cash Surplus (deficit)</t>
  </si>
  <si>
    <t>= Avail cash to repay revolver (cash needs)</t>
  </si>
  <si>
    <t>Determine Ending Revolver Balance</t>
  </si>
  <si>
    <t>Beg Revolver</t>
  </si>
  <si>
    <t>If there is a cash need draw the revolver</t>
  </si>
  <si>
    <t>If there is cash available pay back revolver</t>
  </si>
  <si>
    <t>Change revolver</t>
  </si>
  <si>
    <t>Ending Revolver</t>
  </si>
  <si>
    <t>Determine Change in Cash:</t>
  </si>
  <si>
    <t>Cash from Revolver usage (paydown)</t>
  </si>
  <si>
    <t>End Cash</t>
  </si>
  <si>
    <t>ABL Revolver Borrowing Base</t>
  </si>
  <si>
    <t>Ending Inventory</t>
  </si>
  <si>
    <t>Less: Ineligble Inventory &amp; Reserves</t>
  </si>
  <si>
    <t>Assume 15%</t>
  </si>
  <si>
    <t>Net Eligible Inventory</t>
  </si>
  <si>
    <t>Mult. By Advance Rate</t>
  </si>
  <si>
    <t>Inventory Available (A)</t>
  </si>
  <si>
    <t>Ending Receivables</t>
  </si>
  <si>
    <t>Less: outstanding for more than 90 days</t>
  </si>
  <si>
    <t>Assume 7.5%</t>
  </si>
  <si>
    <t>Net Eligible Receivables</t>
  </si>
  <si>
    <t>A/R available (B)</t>
  </si>
  <si>
    <t>Borrowing Base (A+B)</t>
  </si>
  <si>
    <t>Less:</t>
  </si>
  <si>
    <t>Letters of Credit Outstanding</t>
  </si>
  <si>
    <t>Net Available Under ABL</t>
  </si>
  <si>
    <t>ABL Revolver Availability</t>
  </si>
  <si>
    <t>Total Revolver</t>
  </si>
  <si>
    <t>Borrowing Base</t>
  </si>
  <si>
    <t>Max Amount available</t>
  </si>
  <si>
    <t>Less: Amount Drawn</t>
  </si>
  <si>
    <t>Net Amount Available for Use</t>
  </si>
  <si>
    <t>Comparable Analysis</t>
  </si>
  <si>
    <t>Name</t>
  </si>
  <si>
    <t>Ticker</t>
  </si>
  <si>
    <t>Market Cap</t>
  </si>
  <si>
    <t>TEV</t>
  </si>
  <si>
    <t>LTM Revenue</t>
  </si>
  <si>
    <t>LTM Revenue Growth YoY</t>
  </si>
  <si>
    <t>Comp Sales YoY</t>
  </si>
  <si>
    <t>LTM EBITDA</t>
  </si>
  <si>
    <t>LTM EBITDA Margin</t>
  </si>
  <si>
    <t>EV/LTM EBITDA</t>
  </si>
  <si>
    <t>Petco</t>
  </si>
  <si>
    <t>WOOF</t>
  </si>
  <si>
    <t>Chewy Inc.</t>
  </si>
  <si>
    <t>CHWY</t>
  </si>
  <si>
    <t>PetSmart</t>
  </si>
  <si>
    <t>NA</t>
  </si>
  <si>
    <t xml:space="preserve"> N/A </t>
  </si>
  <si>
    <t>Average</t>
  </si>
  <si>
    <t> </t>
  </si>
  <si>
    <t>Median</t>
  </si>
  <si>
    <t>Broadline Retailer</t>
  </si>
  <si>
    <t>Walmart</t>
  </si>
  <si>
    <t>WMT</t>
  </si>
  <si>
    <t>BJ's Wholesale</t>
  </si>
  <si>
    <t>BJ</t>
  </si>
  <si>
    <t>Costco</t>
  </si>
  <si>
    <t>COST</t>
  </si>
  <si>
    <t>Discount Retailer</t>
  </si>
  <si>
    <t>Dollar General</t>
  </si>
  <si>
    <t>DG</t>
  </si>
  <si>
    <t>Dollar Tree</t>
  </si>
  <si>
    <t>DLTR</t>
  </si>
  <si>
    <t>Walgreens</t>
  </si>
  <si>
    <t>WBA</t>
  </si>
  <si>
    <t>Department Store</t>
  </si>
  <si>
    <t>Macy's</t>
  </si>
  <si>
    <t>M</t>
  </si>
  <si>
    <t>Nordstrom</t>
  </si>
  <si>
    <t>JWN</t>
  </si>
  <si>
    <t>Discounted Cash Flow Analysis</t>
  </si>
  <si>
    <t>DCF</t>
  </si>
  <si>
    <t>FYE25 (A)</t>
  </si>
  <si>
    <t>FYE26</t>
  </si>
  <si>
    <t>FYE27</t>
  </si>
  <si>
    <t>FYE28</t>
  </si>
  <si>
    <t>Assumptions</t>
  </si>
  <si>
    <t>PV of free cash flows</t>
  </si>
  <si>
    <t>Period</t>
  </si>
  <si>
    <t>WACC Calculation:</t>
  </si>
  <si>
    <t>FCF in 2029</t>
  </si>
  <si>
    <t>% Equity</t>
  </si>
  <si>
    <t xml:space="preserve">We calculated the % equity split using the capital structure. </t>
  </si>
  <si>
    <t>Terminal Value in 2029</t>
  </si>
  <si>
    <t>Cost of Equity</t>
  </si>
  <si>
    <t>PV in 2025 of terminal value</t>
  </si>
  <si>
    <t>% Debt</t>
  </si>
  <si>
    <t xml:space="preserve">We calculated the % debt split using the capital structure. </t>
  </si>
  <si>
    <t>Cost of Debt</t>
  </si>
  <si>
    <t>Tax Rate</t>
  </si>
  <si>
    <t>WACC (cost of capital)</t>
  </si>
  <si>
    <t xml:space="preserve">WACC </t>
  </si>
  <si>
    <t>Long term growth (g)</t>
  </si>
  <si>
    <t>Cost of Debt Calculation:</t>
  </si>
  <si>
    <t>Free Cash Flow Calculation</t>
  </si>
  <si>
    <t>% 1L TL</t>
  </si>
  <si>
    <t>YTM 1L TL</t>
  </si>
  <si>
    <t>Less: Increases in w/c assets</t>
  </si>
  <si>
    <t>% Unsecured Notes</t>
  </si>
  <si>
    <t>Plus: Increases in w/c liabilities</t>
  </si>
  <si>
    <t>YTM Unsecured Notes</t>
  </si>
  <si>
    <t>less: capital expenditures</t>
  </si>
  <si>
    <t>less: taxes</t>
  </si>
  <si>
    <t>est. of taxes is before the benefit of deductibility of interest (assume unlevered company)</t>
  </si>
  <si>
    <t>FCFC (unlevered)</t>
  </si>
  <si>
    <t>As of April 1, 2025:</t>
  </si>
  <si>
    <t>Risk Free Rate</t>
  </si>
  <si>
    <t>SOFR</t>
  </si>
  <si>
    <t>ERP</t>
  </si>
  <si>
    <t>Beta</t>
  </si>
  <si>
    <t>Cash and Equivalents</t>
  </si>
  <si>
    <t>S+250**</t>
  </si>
  <si>
    <t>B-</t>
  </si>
  <si>
    <t>Total Unsecured Debt</t>
  </si>
  <si>
    <t>Cash Interest Expense</t>
  </si>
  <si>
    <t>** SOFR is assumed to be 4.00% during the forecast period</t>
  </si>
  <si>
    <t xml:space="preserve">In the event of a potential restructuring, the sponsor can engage in an LME exercise to either obtain liquidity and/or extend maturity </t>
  </si>
  <si>
    <t>They can do this by 1) threatening creditors to a drop-down transaction, which will transfer assets (up to $650 million in the general basket) from the guarantor restricted subsidiary via either opening up a new unrestricted subsidiary and investing in it or simply moving assets to the nonguarantor subsidiary.</t>
  </si>
  <si>
    <t>Now that the assets are transferred, the company can then collateralize these in order to issue new senior debt. This may spur the current creditors to extend maturity and more money for the sponsor to hopefully turn things around as they are in real risk of getting primed to the extent of the collateral</t>
  </si>
  <si>
    <t>We believe that in March 2029 when the TL is due, the company will probably struggle due to its continued declining EBITDA  (250mn), 5.9x leverage through the first lien, negative 140mn of cash flows, and overall bleak business outlook.</t>
  </si>
  <si>
    <t>In the base case, we believe that the company does not need to engage in LME as they can probably refinance the term loan in its maturity, sustaining a respectable 2.7x leverage,negative 48mn cash flows, and a successful cost cutting initiative that bumped up EBITDA to 423 mn in FY 28</t>
  </si>
  <si>
    <t>Reading through the credit document, it seems that we have a strict $300 mn debt incurrence limit, so our solution would be to threaten a drop-down to the mexican JV and incur debt on that level, or the alternative is that our company receives extended maturity and more money from existing creditors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</si>
</sst>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yy;@"/>
    <numFmt numFmtId="165" formatCode="&quot;+&quot;#,##0&quot; bps&quot;_);[Red]&quot;-&quot;#,##0&quot; bps&quot;"/>
    <numFmt numFmtId="166" formatCode="0.0\x"/>
    <numFmt numFmtId="167" formatCode="0.0%"/>
    <numFmt numFmtId="168" formatCode="#,##0%_);[Red]\-#,##0%"/>
    <numFmt numFmtId="169" formatCode="_(* #,##0_);_(* \(#,##0\);_(* &quot;-&quot;??_);_(@_)"/>
    <numFmt numFmtId="170" formatCode="_(&quot;$&quot;* #,##0_);_(&quot;$&quot;* \(#,##0\);_(&quot;$&quot;* &quot;-&quot;??_);_(@_)"/>
    <numFmt numFmtId="171" formatCode="0.0"/>
    <numFmt numFmtId="172" formatCode="_(&quot;$&quot;* #,##0.000_);_(&quot;$&quot;* \(#,##0.000\);_(&quot;$&quot;* &quot;-&quot;??_);_(@_)"/>
    <numFmt numFmtId="173" formatCode="_(&quot;$&quot;* #,##0.0_);_(&quot;$&quot;* \(#,##0.0\);_(&quot;$&quot;* &quot;-&quot;_);_(@_)"/>
    <numFmt numFmtId="174" formatCode="yyyy&quot;A&quot;_)"/>
    <numFmt numFmtId="175" formatCode="yyyy"/>
    <numFmt numFmtId="176" formatCode="_(* #,##0.0_);_(* \(#,##0.0\);_(* &quot;-&quot;?_);_(@_)"/>
    <numFmt numFmtId="177" formatCode="0.0%_);\(0.0%\);_(@_)"/>
    <numFmt numFmtId="178" formatCode="&quot;$&quot;#,##0"/>
    <numFmt numFmtId="179" formatCode="#,##0.0%_);[Red]\-#,##0.0%"/>
    <numFmt numFmtId="180" formatCode="yyyy&quot;E&quot;_)"/>
    <numFmt numFmtId="181" formatCode="#.##\x"/>
    <numFmt numFmtId="182" formatCode="0.00\x"/>
    <numFmt numFmtId="183" formatCode="\2\%;\(\2\%\)"/>
    <numFmt numFmtId="184" formatCode="_(&quot;$&quot;* #,##0.0_);_(&quot;$&quot;* \(#,##0.0\);_(&quot;$&quot;* &quot;-&quot;?_);_(@_)"/>
  </numFmts>
  <fonts count="81">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11"/>
      <color indexed="9"/>
      <name val="Calibri"/>
      <family val="2"/>
    </font>
    <font>
      <sz val="11"/>
      <color theme="4"/>
      <name val="Calibri"/>
      <family val="2"/>
      <scheme val="minor"/>
    </font>
    <font>
      <sz val="11"/>
      <name val="Calibri"/>
      <family val="2"/>
      <scheme val="minor"/>
    </font>
    <font>
      <b/>
      <i/>
      <u/>
      <sz val="11"/>
      <color theme="1"/>
      <name val="Calibri"/>
      <family val="2"/>
      <scheme val="minor"/>
    </font>
    <font>
      <b/>
      <sz val="11"/>
      <name val="Calibri"/>
      <family val="2"/>
      <scheme val="minor"/>
    </font>
    <font>
      <sz val="11"/>
      <color rgb="FF287D46"/>
      <name val="Calibri"/>
      <family val="2"/>
      <scheme val="minor"/>
    </font>
    <font>
      <b/>
      <sz val="11"/>
      <color rgb="FF287D46"/>
      <name val="Calibri"/>
      <family val="2"/>
      <scheme val="minor"/>
    </font>
    <font>
      <sz val="11"/>
      <color theme="0"/>
      <name val="Calibri"/>
      <family val="2"/>
      <scheme val="minor"/>
    </font>
    <font>
      <i/>
      <sz val="11"/>
      <name val="Calibri"/>
      <family val="2"/>
      <scheme val="minor"/>
    </font>
    <font>
      <i/>
      <sz val="11"/>
      <color theme="1"/>
      <name val="Calibri"/>
      <family val="2"/>
      <scheme val="minor"/>
    </font>
    <font>
      <b/>
      <u/>
      <sz val="11"/>
      <color theme="1"/>
      <name val="Calibri"/>
      <family val="2"/>
      <scheme val="minor"/>
    </font>
    <font>
      <i/>
      <sz val="11"/>
      <color rgb="FF287D46"/>
      <name val="Calibri"/>
      <family val="2"/>
      <scheme val="minor"/>
    </font>
    <font>
      <i/>
      <sz val="10"/>
      <color theme="1"/>
      <name val="Calibri"/>
      <family val="2"/>
      <scheme val="minor"/>
    </font>
    <font>
      <u/>
      <sz val="11"/>
      <color theme="10"/>
      <name val="Calibri"/>
      <family val="2"/>
      <scheme val="minor"/>
    </font>
    <font>
      <u/>
      <sz val="11"/>
      <color theme="1"/>
      <name val="Calibri"/>
      <family val="2"/>
      <scheme val="minor"/>
    </font>
    <font>
      <sz val="11"/>
      <color rgb="FF40936B"/>
      <name val="Calibri"/>
      <family val="2"/>
      <scheme val="minor"/>
    </font>
    <font>
      <b/>
      <sz val="11"/>
      <color rgb="FF40936B"/>
      <name val="Calibri"/>
      <family val="2"/>
      <scheme val="minor"/>
    </font>
    <font>
      <i/>
      <sz val="11"/>
      <color rgb="FF40936B"/>
      <name val="Calibri"/>
      <family val="2"/>
      <scheme val="minor"/>
    </font>
    <font>
      <b/>
      <i/>
      <u/>
      <sz val="11"/>
      <color rgb="FF40936B"/>
      <name val="Calibri"/>
      <family val="2"/>
      <scheme val="minor"/>
    </font>
    <font>
      <sz val="11"/>
      <color theme="1"/>
      <name val="Calibri"/>
      <family val="2"/>
      <scheme val="minor"/>
    </font>
    <font>
      <b/>
      <sz val="11"/>
      <color rgb="FF002060"/>
      <name val="Calibri"/>
      <family val="2"/>
      <scheme val="minor"/>
    </font>
    <font>
      <sz val="11"/>
      <color rgb="FF002060"/>
      <name val="Calibri"/>
      <family val="2"/>
      <scheme val="minor"/>
    </font>
    <font>
      <i/>
      <sz val="10"/>
      <color rgb="FF287D46"/>
      <name val="Calibri"/>
      <family val="2"/>
      <scheme val="minor"/>
    </font>
    <font>
      <sz val="10"/>
      <name val="Calibri"/>
      <family val="2"/>
      <scheme val="minor"/>
    </font>
    <font>
      <i/>
      <sz val="10"/>
      <name val="Calibri"/>
      <family val="2"/>
      <scheme val="minor"/>
    </font>
    <font>
      <sz val="10"/>
      <name val="Arial"/>
      <family val="2"/>
    </font>
    <font>
      <b/>
      <sz val="10"/>
      <name val="Times New Roman"/>
      <family val="1"/>
    </font>
    <font>
      <sz val="10"/>
      <name val="Times New Roman"/>
      <family val="1"/>
    </font>
    <font>
      <u/>
      <sz val="10"/>
      <name val="Times New Roman"/>
      <family val="1"/>
    </font>
    <font>
      <b/>
      <i/>
      <u/>
      <sz val="10"/>
      <color theme="1"/>
      <name val="Times New Roman"/>
      <family val="1"/>
    </font>
    <font>
      <b/>
      <i/>
      <u/>
      <sz val="10"/>
      <name val="Times New Roman"/>
      <family val="1"/>
    </font>
    <font>
      <sz val="10"/>
      <color theme="4" tint="-0.249977111117893"/>
      <name val="Times New Roman"/>
      <family val="1"/>
    </font>
    <font>
      <u val="singleAccounting"/>
      <sz val="10"/>
      <name val="Times New Roman"/>
      <family val="1"/>
    </font>
    <font>
      <sz val="11"/>
      <color theme="1"/>
      <name val="Times New Roman"/>
      <family val="1"/>
    </font>
    <font>
      <i/>
      <u/>
      <sz val="11"/>
      <name val="Calibri"/>
      <family val="2"/>
      <scheme val="minor"/>
    </font>
    <font>
      <b/>
      <sz val="10"/>
      <name val="Calibri"/>
      <family val="2"/>
      <scheme val="minor"/>
    </font>
    <font>
      <sz val="10"/>
      <color theme="1"/>
      <name val="Calibri"/>
      <family val="2"/>
      <scheme val="minor"/>
    </font>
    <font>
      <b/>
      <sz val="18"/>
      <color theme="1"/>
      <name val="Calibri"/>
      <family val="2"/>
      <scheme val="minor"/>
    </font>
    <font>
      <sz val="8"/>
      <name val="Calibri"/>
      <family val="2"/>
      <scheme val="minor"/>
    </font>
    <font>
      <u/>
      <sz val="10"/>
      <name val="Calibri"/>
      <family val="2"/>
      <scheme val="minor"/>
    </font>
    <font>
      <b/>
      <u/>
      <sz val="14"/>
      <color theme="1"/>
      <name val="Calibri"/>
      <family val="2"/>
      <scheme val="minor"/>
    </font>
    <font>
      <b/>
      <sz val="10"/>
      <color theme="1"/>
      <name val="Times New Roman"/>
      <family val="1"/>
    </font>
    <font>
      <sz val="10"/>
      <color theme="1"/>
      <name val="Times New Roman"/>
      <family val="1"/>
    </font>
    <font>
      <i/>
      <u/>
      <sz val="10"/>
      <name val="Times New Roman"/>
      <family val="1"/>
    </font>
    <font>
      <u/>
      <sz val="11"/>
      <color theme="1"/>
      <name val="Times New Roman"/>
      <family val="1"/>
    </font>
    <font>
      <sz val="11"/>
      <name val="Times New Roman"/>
      <family val="1"/>
    </font>
    <font>
      <sz val="12"/>
      <color theme="1"/>
      <name val="Times New Roman"/>
      <family val="1"/>
    </font>
    <font>
      <u/>
      <sz val="12"/>
      <color theme="10"/>
      <name val="Times New Roman"/>
      <family val="1"/>
    </font>
    <font>
      <b/>
      <sz val="12"/>
      <color theme="1"/>
      <name val="Times New Roman"/>
      <family val="1"/>
    </font>
    <font>
      <sz val="10"/>
      <color rgb="FF00B050"/>
      <name val="Arial"/>
      <family val="2"/>
    </font>
    <font>
      <b/>
      <sz val="10"/>
      <color rgb="FF00B050"/>
      <name val="Arial"/>
      <family val="2"/>
    </font>
    <font>
      <i/>
      <sz val="10"/>
      <name val="Arial"/>
      <family val="2"/>
    </font>
    <font>
      <b/>
      <sz val="10"/>
      <name val="Arial"/>
      <family val="2"/>
    </font>
    <font>
      <sz val="10"/>
      <color rgb="FF7030A0"/>
      <name val="Arial"/>
      <family val="2"/>
    </font>
    <font>
      <b/>
      <sz val="10"/>
      <color rgb="FF7030A0"/>
      <name val="Arial"/>
      <family val="2"/>
    </font>
    <font>
      <sz val="10"/>
      <color rgb="FF0000E1"/>
      <name val="Arial"/>
      <family val="2"/>
    </font>
    <font>
      <i/>
      <sz val="10"/>
      <color rgb="FF0000E1"/>
      <name val="Arial"/>
      <family val="2"/>
    </font>
    <font>
      <i/>
      <sz val="10"/>
      <color rgb="FF7030A0"/>
      <name val="Arial"/>
      <family val="2"/>
    </font>
    <font>
      <sz val="10"/>
      <color theme="1"/>
      <name val="Arial"/>
      <family val="2"/>
    </font>
    <font>
      <b/>
      <sz val="11"/>
      <color rgb="FF287D46"/>
      <name val="Calibri"/>
      <scheme val="minor"/>
    </font>
    <font>
      <b/>
      <sz val="11"/>
      <color rgb="FF000000"/>
      <name val="Calibri"/>
      <family val="2"/>
      <scheme val="minor"/>
    </font>
    <font>
      <b/>
      <sz val="11"/>
      <color theme="1"/>
      <name val="Calibri"/>
      <scheme val="minor"/>
    </font>
    <font>
      <b/>
      <sz val="11"/>
      <color rgb="FF000000"/>
      <name val="Calibri"/>
      <scheme val="minor"/>
    </font>
    <font>
      <i/>
      <sz val="10"/>
      <color rgb="FF0000E1"/>
      <name val="Arial"/>
    </font>
    <font>
      <sz val="10"/>
      <name val="Arial"/>
    </font>
    <font>
      <sz val="10"/>
      <color rgb="FF00B050"/>
      <name val="Arial"/>
    </font>
    <font>
      <sz val="11"/>
      <color rgb="FF000000"/>
      <name val="Calibri"/>
      <family val="2"/>
      <scheme val="minor"/>
    </font>
    <font>
      <sz val="11"/>
      <name val="Calibri"/>
      <family val="2"/>
    </font>
    <font>
      <sz val="11"/>
      <color rgb="FF000000"/>
      <name val="Calibri"/>
      <family val="2"/>
    </font>
    <font>
      <i/>
      <sz val="11"/>
      <color rgb="FF000000"/>
      <name val="Calibri"/>
      <family val="2"/>
    </font>
    <font>
      <i/>
      <sz val="11"/>
      <name val="Calibri"/>
      <family val="2"/>
    </font>
    <font>
      <i/>
      <sz val="10"/>
      <name val="Arial"/>
    </font>
    <font>
      <b/>
      <i/>
      <sz val="11"/>
      <color theme="1"/>
      <name val="Calibri"/>
      <family val="2"/>
      <scheme val="minor"/>
    </font>
    <font>
      <b/>
      <sz val="11"/>
      <color rgb="FF000000"/>
      <name val="Calibri"/>
      <charset val="1"/>
    </font>
    <font>
      <sz val="11"/>
      <color rgb="FF000000"/>
      <name val="Calibri"/>
      <scheme val="minor"/>
    </font>
    <font>
      <sz val="10"/>
      <color rgb="FF000000"/>
      <name val="Calibri"/>
      <scheme val="minor"/>
    </font>
    <font>
      <sz val="10"/>
      <color rgb="FF000000"/>
      <name val="Arial"/>
      <family val="2"/>
    </font>
  </fonts>
  <fills count="14">
    <fill>
      <patternFill patternType="none"/>
    </fill>
    <fill>
      <patternFill patternType="gray125"/>
    </fill>
    <fill>
      <patternFill patternType="solid">
        <fgColor rgb="FF4F81BD"/>
        <bgColor indexed="64"/>
      </patternFill>
    </fill>
    <fill>
      <patternFill patternType="solid">
        <fgColor theme="0"/>
        <bgColor indexed="64"/>
      </patternFill>
    </fill>
    <fill>
      <patternFill patternType="solid">
        <fgColor theme="0" tint="-0.14999847407452621"/>
        <bgColor indexed="64"/>
      </patternFill>
    </fill>
    <fill>
      <patternFill patternType="solid">
        <fgColor rgb="FF40936B"/>
        <bgColor indexed="64"/>
      </patternFill>
    </fill>
    <fill>
      <patternFill patternType="solid">
        <fgColor theme="0" tint="-4.9989318521683403E-2"/>
        <bgColor indexed="64"/>
      </patternFill>
    </fill>
    <fill>
      <patternFill patternType="solid">
        <fgColor rgb="FFE6E6E6"/>
        <bgColor indexed="64"/>
      </patternFill>
    </fill>
    <fill>
      <patternFill patternType="solid">
        <fgColor theme="9" tint="0.79998168889431442"/>
        <bgColor indexed="64"/>
      </patternFill>
    </fill>
    <fill>
      <patternFill patternType="solid">
        <fgColor theme="2"/>
        <bgColor indexed="64"/>
      </patternFill>
    </fill>
    <fill>
      <patternFill patternType="solid">
        <fgColor rgb="FFFFFFCC"/>
        <bgColor indexed="64"/>
      </patternFill>
    </fill>
    <fill>
      <patternFill patternType="solid">
        <fgColor rgb="FFE2EFDA"/>
        <bgColor rgb="FF000000"/>
      </patternFill>
    </fill>
    <fill>
      <patternFill patternType="solid">
        <fgColor rgb="FFFFFFFF"/>
        <bgColor indexed="64"/>
      </patternFill>
    </fill>
    <fill>
      <patternFill patternType="solid">
        <fgColor rgb="FFFFFF00"/>
        <bgColor indexed="64"/>
      </patternFill>
    </fill>
  </fills>
  <borders count="45">
    <border>
      <left/>
      <right/>
      <top/>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right/>
      <top/>
      <bottom style="hair">
        <color auto="1"/>
      </bottom>
      <diagonal/>
    </border>
    <border>
      <left/>
      <right/>
      <top style="hair">
        <color auto="1"/>
      </top>
      <bottom style="hair">
        <color auto="1"/>
      </bottom>
      <diagonal/>
    </border>
    <border>
      <left style="thin">
        <color indexed="64"/>
      </left>
      <right style="thin">
        <color indexed="64"/>
      </right>
      <top style="thin">
        <color indexed="64"/>
      </top>
      <bottom style="thin">
        <color indexed="64"/>
      </bottom>
      <diagonal/>
    </border>
    <border>
      <left/>
      <right style="hair">
        <color theme="1"/>
      </right>
      <top/>
      <bottom/>
      <diagonal/>
    </border>
    <border>
      <left/>
      <right style="hair">
        <color theme="1"/>
      </right>
      <top/>
      <bottom style="thin">
        <color indexed="64"/>
      </bottom>
      <diagonal/>
    </border>
    <border>
      <left style="hair">
        <color theme="1"/>
      </left>
      <right style="hair">
        <color theme="1"/>
      </right>
      <top style="hair">
        <color theme="1"/>
      </top>
      <bottom style="hair">
        <color theme="1"/>
      </bottom>
      <diagonal/>
    </border>
    <border>
      <left/>
      <right style="hair">
        <color theme="1"/>
      </right>
      <top style="hair">
        <color theme="1"/>
      </top>
      <bottom style="hair">
        <color theme="1"/>
      </bottom>
      <diagonal/>
    </border>
    <border>
      <left style="hair">
        <color theme="1"/>
      </left>
      <right/>
      <top style="hair">
        <color theme="1"/>
      </top>
      <bottom style="hair">
        <color theme="1"/>
      </bottom>
      <diagonal/>
    </border>
    <border>
      <left/>
      <right/>
      <top style="hair">
        <color theme="1"/>
      </top>
      <bottom style="hair">
        <color theme="1"/>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12">
    <xf numFmtId="0" fontId="0" fillId="0" borderId="0"/>
    <xf numFmtId="0" fontId="4" fillId="2" borderId="0"/>
    <xf numFmtId="0" fontId="17" fillId="0" borderId="0" applyNumberFormat="0" applyFill="0" applyBorder="0" applyAlignment="0" applyProtection="0"/>
    <xf numFmtId="44"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cellStyleXfs>
  <cellXfs count="456">
    <xf numFmtId="0" fontId="0" fillId="0" borderId="0" xfId="0"/>
    <xf numFmtId="0" fontId="3" fillId="0" borderId="0" xfId="0" applyFont="1"/>
    <xf numFmtId="42" fontId="0" fillId="0" borderId="0" xfId="0" applyNumberFormat="1"/>
    <xf numFmtId="42" fontId="6" fillId="0" borderId="0" xfId="0" applyNumberFormat="1" applyFont="1"/>
    <xf numFmtId="0" fontId="7" fillId="0" borderId="0" xfId="0" applyFont="1"/>
    <xf numFmtId="42" fontId="8" fillId="0" borderId="0" xfId="0" applyNumberFormat="1" applyFont="1"/>
    <xf numFmtId="42" fontId="9" fillId="0" borderId="0" xfId="0" applyNumberFormat="1" applyFont="1"/>
    <xf numFmtId="42" fontId="10" fillId="0" borderId="0" xfId="0" applyNumberFormat="1" applyFont="1"/>
    <xf numFmtId="0" fontId="2" fillId="0" borderId="0" xfId="0" applyFont="1"/>
    <xf numFmtId="0" fontId="3" fillId="0" borderId="1" xfId="0" applyFont="1" applyBorder="1"/>
    <xf numFmtId="14" fontId="0" fillId="0" borderId="0" xfId="0" applyNumberFormat="1"/>
    <xf numFmtId="166" fontId="0" fillId="0" borderId="0" xfId="0" applyNumberFormat="1"/>
    <xf numFmtId="0" fontId="13" fillId="0" borderId="0" xfId="0" applyFont="1"/>
    <xf numFmtId="1" fontId="0" fillId="0" borderId="0" xfId="0" applyNumberFormat="1"/>
    <xf numFmtId="1" fontId="6" fillId="0" borderId="0" xfId="0" applyNumberFormat="1" applyFont="1"/>
    <xf numFmtId="0" fontId="14" fillId="0" borderId="0" xfId="0" applyFont="1"/>
    <xf numFmtId="0" fontId="3" fillId="0" borderId="2" xfId="0" applyFont="1" applyBorder="1"/>
    <xf numFmtId="166" fontId="10" fillId="0" borderId="0" xfId="0" applyNumberFormat="1" applyFont="1" applyAlignment="1">
      <alignment horizontal="center"/>
    </xf>
    <xf numFmtId="9" fontId="15" fillId="0" borderId="0" xfId="0" applyNumberFormat="1" applyFont="1" applyAlignment="1">
      <alignment horizontal="right"/>
    </xf>
    <xf numFmtId="0" fontId="0" fillId="0" borderId="6" xfId="0" applyBorder="1"/>
    <xf numFmtId="0" fontId="3" fillId="0" borderId="7" xfId="0" applyFont="1" applyBorder="1"/>
    <xf numFmtId="0" fontId="3" fillId="0" borderId="8" xfId="0" applyFont="1" applyBorder="1"/>
    <xf numFmtId="42" fontId="10" fillId="0" borderId="8" xfId="0" applyNumberFormat="1" applyFont="1" applyBorder="1"/>
    <xf numFmtId="0" fontId="16" fillId="0" borderId="0" xfId="0" applyFont="1"/>
    <xf numFmtId="165" fontId="12" fillId="0" borderId="0" xfId="0" applyNumberFormat="1" applyFont="1" applyAlignment="1">
      <alignment horizontal="right"/>
    </xf>
    <xf numFmtId="0" fontId="5" fillId="0" borderId="0" xfId="0" applyFont="1" applyAlignment="1">
      <alignment horizontal="center"/>
    </xf>
    <xf numFmtId="0" fontId="6" fillId="0" borderId="0" xfId="0" applyFont="1"/>
    <xf numFmtId="0" fontId="0" fillId="3" borderId="0" xfId="0" applyFill="1"/>
    <xf numFmtId="0" fontId="3" fillId="3" borderId="0" xfId="0" applyFont="1" applyFill="1"/>
    <xf numFmtId="0" fontId="8" fillId="3" borderId="0" xfId="0" applyFont="1" applyFill="1"/>
    <xf numFmtId="44" fontId="0" fillId="0" borderId="0" xfId="0" applyNumberFormat="1"/>
    <xf numFmtId="0" fontId="8" fillId="3" borderId="6" xfId="0" applyFont="1" applyFill="1" applyBorder="1"/>
    <xf numFmtId="0" fontId="18" fillId="0" borderId="0" xfId="0" applyFont="1"/>
    <xf numFmtId="0" fontId="1" fillId="5" borderId="0" xfId="0" applyFont="1" applyFill="1" applyAlignment="1">
      <alignment vertical="center"/>
    </xf>
    <xf numFmtId="0" fontId="11" fillId="5" borderId="0" xfId="0" applyFont="1" applyFill="1" applyAlignment="1">
      <alignment vertical="center"/>
    </xf>
    <xf numFmtId="0" fontId="1" fillId="5" borderId="0" xfId="0" applyFont="1" applyFill="1" applyAlignment="1">
      <alignment horizontal="center" vertical="center"/>
    </xf>
    <xf numFmtId="42" fontId="19" fillId="0" borderId="0" xfId="0" applyNumberFormat="1" applyFont="1"/>
    <xf numFmtId="42" fontId="20" fillId="0" borderId="1" xfId="0" applyNumberFormat="1" applyFont="1" applyBorder="1"/>
    <xf numFmtId="42" fontId="20" fillId="0" borderId="0" xfId="0" applyNumberFormat="1" applyFont="1"/>
    <xf numFmtId="0" fontId="19" fillId="0" borderId="0" xfId="0" applyFont="1"/>
    <xf numFmtId="168" fontId="21" fillId="0" borderId="0" xfId="0" applyNumberFormat="1" applyFont="1" applyAlignment="1">
      <alignment horizontal="right"/>
    </xf>
    <xf numFmtId="165" fontId="21" fillId="0" borderId="0" xfId="0" applyNumberFormat="1" applyFont="1" applyAlignment="1">
      <alignment horizontal="right"/>
    </xf>
    <xf numFmtId="9" fontId="21" fillId="0" borderId="0" xfId="0" applyNumberFormat="1" applyFont="1" applyAlignment="1">
      <alignment horizontal="right"/>
    </xf>
    <xf numFmtId="42" fontId="19" fillId="0" borderId="6" xfId="0" applyNumberFormat="1" applyFont="1" applyBorder="1"/>
    <xf numFmtId="42" fontId="20" fillId="0" borderId="8" xfId="0" applyNumberFormat="1" applyFont="1" applyBorder="1"/>
    <xf numFmtId="41" fontId="19" fillId="0" borderId="0" xfId="0" applyNumberFormat="1" applyFont="1"/>
    <xf numFmtId="1" fontId="19" fillId="0" borderId="0" xfId="0" applyNumberFormat="1" applyFont="1" applyAlignment="1">
      <alignment horizontal="right"/>
    </xf>
    <xf numFmtId="166" fontId="19" fillId="0" borderId="0" xfId="0" applyNumberFormat="1" applyFont="1" applyAlignment="1">
      <alignment horizontal="right"/>
    </xf>
    <xf numFmtId="166" fontId="19" fillId="0" borderId="0" xfId="0" applyNumberFormat="1" applyFont="1"/>
    <xf numFmtId="0" fontId="3" fillId="0" borderId="6" xfId="0" applyFont="1" applyBorder="1"/>
    <xf numFmtId="164" fontId="10" fillId="5" borderId="0" xfId="0" applyNumberFormat="1" applyFont="1" applyFill="1" applyAlignment="1">
      <alignment horizontal="left"/>
    </xf>
    <xf numFmtId="0" fontId="1" fillId="5" borderId="0" xfId="0" applyFont="1" applyFill="1"/>
    <xf numFmtId="42" fontId="0" fillId="0" borderId="6" xfId="0" applyNumberFormat="1" applyBorder="1"/>
    <xf numFmtId="164" fontId="20" fillId="0" borderId="3" xfId="0" applyNumberFormat="1" applyFont="1" applyBorder="1" applyAlignment="1">
      <alignment horizontal="left"/>
    </xf>
    <xf numFmtId="164" fontId="1" fillId="5" borderId="0" xfId="0" applyNumberFormat="1" applyFont="1" applyFill="1" applyAlignment="1">
      <alignment horizontal="center" vertical="center"/>
    </xf>
    <xf numFmtId="166" fontId="8" fillId="0" borderId="0" xfId="0" applyNumberFormat="1" applyFont="1" applyAlignment="1">
      <alignment horizontal="right"/>
    </xf>
    <xf numFmtId="14" fontId="0" fillId="0" borderId="0" xfId="5" applyNumberFormat="1" applyFont="1"/>
    <xf numFmtId="167" fontId="0" fillId="0" borderId="0" xfId="4" applyNumberFormat="1" applyFont="1"/>
    <xf numFmtId="0" fontId="0" fillId="0" borderId="0" xfId="0" applyAlignment="1">
      <alignment horizontal="center"/>
    </xf>
    <xf numFmtId="167" fontId="8" fillId="0" borderId="0" xfId="4" applyNumberFormat="1" applyFont="1" applyFill="1" applyBorder="1"/>
    <xf numFmtId="42" fontId="20" fillId="0" borderId="6" xfId="0" applyNumberFormat="1" applyFont="1" applyBorder="1"/>
    <xf numFmtId="42" fontId="10" fillId="0" borderId="6" xfId="0" applyNumberFormat="1" applyFont="1" applyBorder="1"/>
    <xf numFmtId="0" fontId="24" fillId="5" borderId="0" xfId="0" applyFont="1" applyFill="1" applyAlignment="1">
      <alignment horizontal="center" vertical="center"/>
    </xf>
    <xf numFmtId="42" fontId="24" fillId="0" borderId="0" xfId="0" applyNumberFormat="1" applyFont="1"/>
    <xf numFmtId="42" fontId="24" fillId="0" borderId="6" xfId="0" applyNumberFormat="1" applyFont="1" applyBorder="1"/>
    <xf numFmtId="42" fontId="25" fillId="0" borderId="0" xfId="0" applyNumberFormat="1" applyFont="1"/>
    <xf numFmtId="9" fontId="28" fillId="0" borderId="0" xfId="4" applyFont="1"/>
    <xf numFmtId="0" fontId="3" fillId="0" borderId="20" xfId="0" applyFont="1" applyBorder="1"/>
    <xf numFmtId="42" fontId="10" fillId="0" borderId="20" xfId="0" applyNumberFormat="1" applyFont="1" applyBorder="1"/>
    <xf numFmtId="42" fontId="20" fillId="0" borderId="20" xfId="0" applyNumberFormat="1" applyFont="1" applyBorder="1"/>
    <xf numFmtId="0" fontId="3" fillId="0" borderId="21" xfId="0" applyFont="1" applyBorder="1"/>
    <xf numFmtId="42" fontId="20" fillId="3" borderId="21" xfId="0" applyNumberFormat="1" applyFont="1" applyFill="1" applyBorder="1"/>
    <xf numFmtId="42" fontId="10" fillId="0" borderId="21" xfId="0" applyNumberFormat="1" applyFont="1" applyBorder="1"/>
    <xf numFmtId="42" fontId="20" fillId="0" borderId="21" xfId="0" applyNumberFormat="1" applyFont="1" applyBorder="1"/>
    <xf numFmtId="0" fontId="30" fillId="0" borderId="0" xfId="6" applyFont="1"/>
    <xf numFmtId="0" fontId="31" fillId="0" borderId="0" xfId="6" applyFont="1"/>
    <xf numFmtId="0" fontId="32" fillId="0" borderId="12" xfId="6" applyFont="1" applyBorder="1"/>
    <xf numFmtId="0" fontId="32" fillId="0" borderId="13" xfId="6" applyFont="1" applyBorder="1"/>
    <xf numFmtId="0" fontId="33" fillId="0" borderId="13" xfId="6" applyFont="1" applyBorder="1"/>
    <xf numFmtId="0" fontId="34" fillId="0" borderId="13" xfId="6" applyFont="1" applyBorder="1"/>
    <xf numFmtId="0" fontId="34" fillId="0" borderId="14" xfId="6" applyFont="1" applyBorder="1"/>
    <xf numFmtId="0" fontId="31" fillId="0" borderId="15" xfId="6" applyFont="1" applyBorder="1"/>
    <xf numFmtId="0" fontId="31" fillId="0" borderId="16" xfId="6" applyFont="1" applyBorder="1"/>
    <xf numFmtId="0" fontId="31" fillId="0" borderId="17" xfId="6" applyFont="1" applyBorder="1"/>
    <xf numFmtId="0" fontId="31" fillId="0" borderId="12" xfId="6" applyFont="1" applyBorder="1"/>
    <xf numFmtId="0" fontId="31" fillId="0" borderId="13" xfId="6" applyFont="1" applyBorder="1"/>
    <xf numFmtId="9" fontId="31" fillId="3" borderId="17" xfId="8" applyFont="1" applyFill="1" applyBorder="1"/>
    <xf numFmtId="9" fontId="31" fillId="3" borderId="18" xfId="8" applyFont="1" applyFill="1" applyBorder="1"/>
    <xf numFmtId="0" fontId="30" fillId="0" borderId="13" xfId="6" applyFont="1" applyBorder="1"/>
    <xf numFmtId="169" fontId="31" fillId="0" borderId="17" xfId="7" applyNumberFormat="1" applyFont="1" applyBorder="1"/>
    <xf numFmtId="0" fontId="31" fillId="0" borderId="14" xfId="6" applyFont="1" applyBorder="1"/>
    <xf numFmtId="169" fontId="31" fillId="0" borderId="0" xfId="7" applyNumberFormat="1" applyFont="1" applyBorder="1" applyAlignment="1">
      <alignment horizontal="right"/>
    </xf>
    <xf numFmtId="169" fontId="36" fillId="0" borderId="0" xfId="7" applyNumberFormat="1" applyFont="1" applyBorder="1" applyAlignment="1">
      <alignment horizontal="right"/>
    </xf>
    <xf numFmtId="164" fontId="20" fillId="0" borderId="0" xfId="0" applyNumberFormat="1" applyFont="1" applyAlignment="1">
      <alignment horizontal="left"/>
    </xf>
    <xf numFmtId="15" fontId="0" fillId="0" borderId="0" xfId="0" applyNumberFormat="1"/>
    <xf numFmtId="166" fontId="20" fillId="0" borderId="0" xfId="0" applyNumberFormat="1" applyFont="1" applyAlignment="1">
      <alignment horizontal="center"/>
    </xf>
    <xf numFmtId="0" fontId="37" fillId="3" borderId="0" xfId="0" applyFont="1" applyFill="1"/>
    <xf numFmtId="0" fontId="38" fillId="0" borderId="0" xfId="0" applyFont="1" applyAlignment="1">
      <alignment horizontal="center" vertical="center"/>
    </xf>
    <xf numFmtId="44" fontId="0" fillId="0" borderId="0" xfId="3" applyFont="1"/>
    <xf numFmtId="3" fontId="0" fillId="0" borderId="0" xfId="0" applyNumberFormat="1"/>
    <xf numFmtId="166" fontId="20" fillId="0" borderId="0" xfId="0" applyNumberFormat="1" applyFont="1" applyAlignment="1">
      <alignment horizontal="right"/>
    </xf>
    <xf numFmtId="0" fontId="8" fillId="0" borderId="0" xfId="0" applyFont="1"/>
    <xf numFmtId="0" fontId="22" fillId="0" borderId="0" xfId="0" applyFont="1"/>
    <xf numFmtId="14" fontId="3" fillId="0" borderId="0" xfId="0" applyNumberFormat="1" applyFont="1" applyAlignment="1">
      <alignment horizontal="left"/>
    </xf>
    <xf numFmtId="44" fontId="8" fillId="0" borderId="0" xfId="3" applyFont="1" applyBorder="1"/>
    <xf numFmtId="0" fontId="24" fillId="5" borderId="6" xfId="0" applyFont="1" applyFill="1" applyBorder="1" applyAlignment="1">
      <alignment horizontal="center" vertical="center"/>
    </xf>
    <xf numFmtId="10" fontId="6" fillId="0" borderId="0" xfId="4" applyNumberFormat="1" applyFont="1"/>
    <xf numFmtId="10" fontId="26" fillId="0" borderId="0" xfId="4" applyNumberFormat="1" applyFont="1"/>
    <xf numFmtId="1" fontId="19" fillId="0" borderId="0" xfId="0" applyNumberFormat="1" applyFont="1"/>
    <xf numFmtId="42" fontId="10" fillId="7" borderId="21" xfId="0" applyNumberFormat="1" applyFont="1" applyFill="1" applyBorder="1"/>
    <xf numFmtId="42" fontId="25" fillId="7" borderId="0" xfId="0" applyNumberFormat="1" applyFont="1" applyFill="1"/>
    <xf numFmtId="42" fontId="10" fillId="7" borderId="8" xfId="0" applyNumberFormat="1" applyFont="1" applyFill="1" applyBorder="1"/>
    <xf numFmtId="0" fontId="0" fillId="7" borderId="0" xfId="0" applyFill="1"/>
    <xf numFmtId="42" fontId="0" fillId="7" borderId="0" xfId="0" applyNumberFormat="1" applyFill="1"/>
    <xf numFmtId="42" fontId="20" fillId="7" borderId="1" xfId="0" applyNumberFormat="1" applyFont="1" applyFill="1" applyBorder="1"/>
    <xf numFmtId="169" fontId="0" fillId="0" borderId="0" xfId="0" applyNumberFormat="1"/>
    <xf numFmtId="172" fontId="0" fillId="0" borderId="0" xfId="0" applyNumberFormat="1"/>
    <xf numFmtId="42" fontId="20" fillId="7" borderId="8" xfId="0" applyNumberFormat="1" applyFont="1" applyFill="1" applyBorder="1"/>
    <xf numFmtId="1" fontId="19" fillId="7" borderId="0" xfId="0" applyNumberFormat="1" applyFont="1" applyFill="1" applyAlignment="1">
      <alignment horizontal="right"/>
    </xf>
    <xf numFmtId="0" fontId="0" fillId="0" borderId="20" xfId="0" applyBorder="1"/>
    <xf numFmtId="9" fontId="28" fillId="0" borderId="20" xfId="4" applyFont="1" applyBorder="1"/>
    <xf numFmtId="167" fontId="28" fillId="0" borderId="0" xfId="4" applyNumberFormat="1" applyFont="1"/>
    <xf numFmtId="167" fontId="28" fillId="0" borderId="20" xfId="4" applyNumberFormat="1" applyFont="1" applyBorder="1"/>
    <xf numFmtId="0" fontId="0" fillId="0" borderId="21" xfId="0" applyBorder="1"/>
    <xf numFmtId="169" fontId="31" fillId="4" borderId="15" xfId="7" applyNumberFormat="1" applyFont="1" applyFill="1" applyBorder="1"/>
    <xf numFmtId="169" fontId="31" fillId="4" borderId="0" xfId="7" applyNumberFormat="1" applyFont="1" applyFill="1" applyBorder="1"/>
    <xf numFmtId="169" fontId="35" fillId="4" borderId="15" xfId="7" applyNumberFormat="1" applyFont="1" applyFill="1" applyBorder="1"/>
    <xf numFmtId="169" fontId="35" fillId="4" borderId="0" xfId="7" applyNumberFormat="1" applyFont="1" applyFill="1" applyBorder="1"/>
    <xf numFmtId="169" fontId="36" fillId="4" borderId="15" xfId="7" applyNumberFormat="1" applyFont="1" applyFill="1" applyBorder="1"/>
    <xf numFmtId="169" fontId="36" fillId="4" borderId="0" xfId="7" applyNumberFormat="1" applyFont="1" applyFill="1" applyBorder="1"/>
    <xf numFmtId="9" fontId="31" fillId="3" borderId="16" xfId="8" applyFont="1" applyFill="1" applyBorder="1"/>
    <xf numFmtId="0" fontId="41" fillId="0" borderId="0" xfId="0" applyFont="1"/>
    <xf numFmtId="44" fontId="0" fillId="4" borderId="0" xfId="3" applyFont="1" applyFill="1" applyBorder="1"/>
    <xf numFmtId="9" fontId="0" fillId="4" borderId="0" xfId="4" applyFont="1" applyFill="1"/>
    <xf numFmtId="166" fontId="6" fillId="0" borderId="0" xfId="0" applyNumberFormat="1" applyFont="1" applyAlignment="1">
      <alignment horizontal="left"/>
    </xf>
    <xf numFmtId="0" fontId="14" fillId="3" borderId="0" xfId="0" applyFont="1" applyFill="1"/>
    <xf numFmtId="44" fontId="0" fillId="4" borderId="0" xfId="3" applyFont="1" applyFill="1"/>
    <xf numFmtId="44" fontId="0" fillId="4" borderId="20" xfId="3" applyFont="1" applyFill="1" applyBorder="1"/>
    <xf numFmtId="0" fontId="18" fillId="3" borderId="0" xfId="0" applyFont="1" applyFill="1"/>
    <xf numFmtId="0" fontId="44" fillId="3" borderId="0" xfId="0" applyFont="1" applyFill="1"/>
    <xf numFmtId="44" fontId="6" fillId="0" borderId="0" xfId="3" applyFont="1" applyBorder="1"/>
    <xf numFmtId="164" fontId="19" fillId="0" borderId="0" xfId="0" applyNumberFormat="1" applyFont="1" applyAlignment="1">
      <alignment horizontal="left"/>
    </xf>
    <xf numFmtId="169" fontId="6" fillId="0" borderId="0" xfId="5" applyNumberFormat="1" applyFont="1" applyBorder="1"/>
    <xf numFmtId="170" fontId="6" fillId="0" borderId="0" xfId="0" applyNumberFormat="1" applyFont="1"/>
    <xf numFmtId="44" fontId="6" fillId="0" borderId="0" xfId="0" applyNumberFormat="1" applyFont="1"/>
    <xf numFmtId="171" fontId="6" fillId="0" borderId="0" xfId="0" applyNumberFormat="1" applyFont="1"/>
    <xf numFmtId="0" fontId="45" fillId="0" borderId="0" xfId="0" applyFont="1"/>
    <xf numFmtId="0" fontId="46" fillId="0" borderId="0" xfId="0" applyFont="1"/>
    <xf numFmtId="0" fontId="46" fillId="0" borderId="9" xfId="0" applyFont="1" applyBorder="1"/>
    <xf numFmtId="0" fontId="46" fillId="0" borderId="4" xfId="0" applyFont="1" applyBorder="1"/>
    <xf numFmtId="0" fontId="1" fillId="5" borderId="0" xfId="0" applyFont="1" applyFill="1" applyAlignment="1">
      <alignment wrapText="1"/>
    </xf>
    <xf numFmtId="0" fontId="0" fillId="0" borderId="0" xfId="0" applyAlignment="1">
      <alignment wrapText="1"/>
    </xf>
    <xf numFmtId="166" fontId="6" fillId="0" borderId="0" xfId="0" applyNumberFormat="1" applyFont="1" applyAlignment="1">
      <alignment horizontal="right"/>
    </xf>
    <xf numFmtId="0" fontId="3" fillId="3" borderId="6" xfId="0" applyFont="1" applyFill="1" applyBorder="1"/>
    <xf numFmtId="0" fontId="27" fillId="0" borderId="0" xfId="6" applyFont="1"/>
    <xf numFmtId="169" fontId="31" fillId="0" borderId="0" xfId="7" applyNumberFormat="1" applyFont="1" applyBorder="1"/>
    <xf numFmtId="0" fontId="39" fillId="0" borderId="0" xfId="6" applyFont="1"/>
    <xf numFmtId="0" fontId="43" fillId="0" borderId="0" xfId="6" applyFont="1"/>
    <xf numFmtId="0" fontId="32" fillId="0" borderId="0" xfId="6" applyFont="1"/>
    <xf numFmtId="0" fontId="33" fillId="0" borderId="0" xfId="6" applyFont="1"/>
    <xf numFmtId="0" fontId="34" fillId="0" borderId="0" xfId="6" applyFont="1"/>
    <xf numFmtId="9" fontId="31" fillId="3" borderId="0" xfId="8" applyFont="1" applyFill="1" applyBorder="1"/>
    <xf numFmtId="42" fontId="20" fillId="4" borderId="0" xfId="0" applyNumberFormat="1" applyFont="1" applyFill="1"/>
    <xf numFmtId="165" fontId="21" fillId="4" borderId="0" xfId="0" applyNumberFormat="1" applyFont="1" applyFill="1" applyAlignment="1">
      <alignment horizontal="right"/>
    </xf>
    <xf numFmtId="0" fontId="0" fillId="8" borderId="0" xfId="0" applyFill="1"/>
    <xf numFmtId="42" fontId="6" fillId="8" borderId="0" xfId="0" applyNumberFormat="1" applyFont="1" applyFill="1"/>
    <xf numFmtId="166" fontId="6" fillId="8" borderId="0" xfId="0" applyNumberFormat="1" applyFont="1" applyFill="1" applyAlignment="1">
      <alignment horizontal="right"/>
    </xf>
    <xf numFmtId="44" fontId="6" fillId="0" borderId="0" xfId="3" applyFont="1"/>
    <xf numFmtId="42" fontId="8" fillId="0" borderId="1" xfId="0" applyNumberFormat="1" applyFont="1" applyBorder="1"/>
    <xf numFmtId="42" fontId="8" fillId="0" borderId="6" xfId="0" applyNumberFormat="1" applyFont="1" applyBorder="1"/>
    <xf numFmtId="6" fontId="6" fillId="0" borderId="0" xfId="0" applyNumberFormat="1" applyFont="1"/>
    <xf numFmtId="168" fontId="12" fillId="0" borderId="0" xfId="0" applyNumberFormat="1" applyFont="1" applyAlignment="1">
      <alignment horizontal="right"/>
    </xf>
    <xf numFmtId="173" fontId="0" fillId="0" borderId="0" xfId="0" applyNumberFormat="1"/>
    <xf numFmtId="10" fontId="46" fillId="0" borderId="0" xfId="10" applyNumberFormat="1" applyFont="1" applyBorder="1"/>
    <xf numFmtId="0" fontId="37" fillId="0" borderId="0" xfId="0" applyFont="1"/>
    <xf numFmtId="0" fontId="48" fillId="0" borderId="0" xfId="0" applyFont="1"/>
    <xf numFmtId="0" fontId="37" fillId="0" borderId="1" xfId="0" applyFont="1" applyBorder="1"/>
    <xf numFmtId="0" fontId="37" fillId="0" borderId="19" xfId="0" applyFont="1" applyBorder="1"/>
    <xf numFmtId="0" fontId="48" fillId="0" borderId="10" xfId="0" applyFont="1" applyBorder="1"/>
    <xf numFmtId="166" fontId="49" fillId="0" borderId="0" xfId="0" applyNumberFormat="1" applyFont="1" applyAlignment="1">
      <alignment horizontal="center"/>
    </xf>
    <xf numFmtId="0" fontId="32" fillId="0" borderId="0" xfId="0" applyFont="1"/>
    <xf numFmtId="0" fontId="47" fillId="0" borderId="0" xfId="0" applyFont="1" applyAlignment="1">
      <alignment horizontal="right"/>
    </xf>
    <xf numFmtId="0" fontId="31" fillId="0" borderId="0" xfId="0" applyFont="1"/>
    <xf numFmtId="10" fontId="31" fillId="0" borderId="0" xfId="10" applyNumberFormat="1" applyFont="1" applyBorder="1"/>
    <xf numFmtId="0" fontId="37" fillId="0" borderId="11" xfId="0" applyFont="1" applyBorder="1"/>
    <xf numFmtId="0" fontId="37" fillId="0" borderId="10" xfId="0" applyFont="1" applyBorder="1"/>
    <xf numFmtId="9" fontId="37" fillId="0" borderId="10" xfId="4" applyFont="1" applyBorder="1"/>
    <xf numFmtId="10" fontId="46" fillId="0" borderId="6" xfId="10" applyNumberFormat="1" applyFont="1" applyBorder="1"/>
    <xf numFmtId="0" fontId="37" fillId="0" borderId="6" xfId="0" applyFont="1" applyBorder="1"/>
    <xf numFmtId="0" fontId="37" fillId="0" borderId="5" xfId="0" applyFont="1" applyBorder="1"/>
    <xf numFmtId="0" fontId="50" fillId="3" borderId="0" xfId="0" applyFont="1" applyFill="1"/>
    <xf numFmtId="0" fontId="51" fillId="3" borderId="0" xfId="2" applyFont="1" applyFill="1"/>
    <xf numFmtId="0" fontId="46" fillId="3" borderId="0" xfId="0" applyFont="1" applyFill="1"/>
    <xf numFmtId="0" fontId="52" fillId="3" borderId="0" xfId="0" applyFont="1" applyFill="1"/>
    <xf numFmtId="166" fontId="8" fillId="9" borderId="0" xfId="0" applyNumberFormat="1" applyFont="1" applyFill="1" applyAlignment="1">
      <alignment horizontal="right"/>
    </xf>
    <xf numFmtId="10" fontId="8" fillId="0" borderId="0" xfId="4" applyNumberFormat="1" applyFont="1" applyFill="1" applyBorder="1"/>
    <xf numFmtId="166" fontId="8" fillId="3" borderId="0" xfId="0" applyNumberFormat="1" applyFont="1" applyFill="1" applyAlignment="1">
      <alignment horizontal="right"/>
    </xf>
    <xf numFmtId="10" fontId="0" fillId="0" borderId="0" xfId="4" applyNumberFormat="1" applyFont="1"/>
    <xf numFmtId="42" fontId="1" fillId="3" borderId="0" xfId="0" applyNumberFormat="1" applyFont="1" applyFill="1"/>
    <xf numFmtId="42" fontId="1" fillId="3" borderId="6" xfId="0" applyNumberFormat="1" applyFont="1" applyFill="1" applyBorder="1"/>
    <xf numFmtId="42" fontId="1" fillId="0" borderId="6" xfId="0" applyNumberFormat="1" applyFont="1" applyBorder="1"/>
    <xf numFmtId="167" fontId="37" fillId="0" borderId="0" xfId="4" applyNumberFormat="1" applyFont="1"/>
    <xf numFmtId="0" fontId="29" fillId="0" borderId="0" xfId="6"/>
    <xf numFmtId="0" fontId="29" fillId="0" borderId="7" xfId="6" applyBorder="1"/>
    <xf numFmtId="0" fontId="53" fillId="0" borderId="22" xfId="6" applyFont="1" applyBorder="1" applyAlignment="1">
      <alignment horizontal="center"/>
    </xf>
    <xf numFmtId="0" fontId="54" fillId="0" borderId="0" xfId="6" applyFont="1" applyAlignment="1">
      <alignment horizontal="center"/>
    </xf>
    <xf numFmtId="0" fontId="29" fillId="0" borderId="23" xfId="6" applyBorder="1"/>
    <xf numFmtId="0" fontId="55" fillId="4" borderId="0" xfId="6" applyFont="1" applyFill="1"/>
    <xf numFmtId="0" fontId="56" fillId="4" borderId="0" xfId="6" applyFont="1" applyFill="1"/>
    <xf numFmtId="0" fontId="56" fillId="4" borderId="0" xfId="6" applyFont="1" applyFill="1" applyAlignment="1">
      <alignment horizontal="centerContinuous"/>
    </xf>
    <xf numFmtId="0" fontId="56" fillId="4" borderId="23" xfId="6" applyFont="1" applyFill="1" applyBorder="1" applyAlignment="1">
      <alignment horizontal="centerContinuous"/>
    </xf>
    <xf numFmtId="0" fontId="29" fillId="4" borderId="0" xfId="6" applyFill="1"/>
    <xf numFmtId="0" fontId="55" fillId="6" borderId="6" xfId="6" applyFont="1" applyFill="1" applyBorder="1"/>
    <xf numFmtId="0" fontId="29" fillId="6" borderId="6" xfId="6" applyFill="1" applyBorder="1"/>
    <xf numFmtId="174" fontId="29" fillId="6" borderId="6" xfId="6" applyNumberFormat="1" applyFill="1" applyBorder="1"/>
    <xf numFmtId="174" fontId="29" fillId="6" borderId="24" xfId="6" applyNumberFormat="1" applyFill="1" applyBorder="1"/>
    <xf numFmtId="0" fontId="29" fillId="6" borderId="0" xfId="6" applyFill="1"/>
    <xf numFmtId="175" fontId="29" fillId="0" borderId="0" xfId="6" applyNumberFormat="1"/>
    <xf numFmtId="175" fontId="29" fillId="0" borderId="23" xfId="6" applyNumberFormat="1" applyBorder="1"/>
    <xf numFmtId="0" fontId="57" fillId="0" borderId="22" xfId="6" applyFont="1" applyBorder="1" applyAlignment="1">
      <alignment horizontal="center"/>
    </xf>
    <xf numFmtId="0" fontId="56" fillId="6" borderId="0" xfId="6" applyFont="1" applyFill="1"/>
    <xf numFmtId="176" fontId="58" fillId="6" borderId="0" xfId="6" applyNumberFormat="1" applyFont="1" applyFill="1"/>
    <xf numFmtId="176" fontId="58" fillId="6" borderId="23" xfId="6" applyNumberFormat="1" applyFont="1" applyFill="1" applyBorder="1"/>
    <xf numFmtId="0" fontId="55" fillId="0" borderId="0" xfId="6" applyFont="1" applyAlignment="1">
      <alignment horizontal="left" indent="1"/>
    </xf>
    <xf numFmtId="0" fontId="55" fillId="0" borderId="0" xfId="6" applyFont="1"/>
    <xf numFmtId="177" fontId="55" fillId="0" borderId="0" xfId="6" applyNumberFormat="1" applyFont="1"/>
    <xf numFmtId="177" fontId="55" fillId="0" borderId="23" xfId="6" applyNumberFormat="1" applyFont="1" applyBorder="1"/>
    <xf numFmtId="176" fontId="59" fillId="0" borderId="25" xfId="6" applyNumberFormat="1" applyFont="1" applyBorder="1"/>
    <xf numFmtId="176" fontId="29" fillId="0" borderId="26" xfId="6" applyNumberFormat="1" applyBorder="1"/>
    <xf numFmtId="176" fontId="57" fillId="0" borderId="25" xfId="6" applyNumberFormat="1" applyFont="1" applyBorder="1"/>
    <xf numFmtId="177" fontId="55" fillId="6" borderId="25" xfId="6" applyNumberFormat="1" applyFont="1" applyFill="1" applyBorder="1"/>
    <xf numFmtId="177" fontId="55" fillId="0" borderId="25" xfId="6" applyNumberFormat="1" applyFont="1" applyBorder="1"/>
    <xf numFmtId="177" fontId="60" fillId="10" borderId="26" xfId="6" applyNumberFormat="1" applyFont="1" applyFill="1" applyBorder="1"/>
    <xf numFmtId="177" fontId="60" fillId="10" borderId="25" xfId="6" applyNumberFormat="1" applyFont="1" applyFill="1" applyBorder="1"/>
    <xf numFmtId="0" fontId="29" fillId="0" borderId="27" xfId="6" applyBorder="1"/>
    <xf numFmtId="0" fontId="29" fillId="0" borderId="28" xfId="6" applyBorder="1"/>
    <xf numFmtId="0" fontId="29" fillId="0" borderId="26" xfId="6" applyBorder="1"/>
    <xf numFmtId="176" fontId="59" fillId="10" borderId="26" xfId="6" applyNumberFormat="1" applyFont="1" applyFill="1" applyBorder="1"/>
    <xf numFmtId="176" fontId="59" fillId="10" borderId="25" xfId="6" applyNumberFormat="1" applyFont="1" applyFill="1" applyBorder="1"/>
    <xf numFmtId="176" fontId="57" fillId="0" borderId="0" xfId="6" applyNumberFormat="1" applyFont="1"/>
    <xf numFmtId="176" fontId="57" fillId="0" borderId="23" xfId="6" applyNumberFormat="1" applyFont="1" applyBorder="1"/>
    <xf numFmtId="176" fontId="59" fillId="0" borderId="0" xfId="6" applyNumberFormat="1" applyFont="1"/>
    <xf numFmtId="176" fontId="59" fillId="0" borderId="26" xfId="6" applyNumberFormat="1" applyFont="1" applyBorder="1"/>
    <xf numFmtId="177" fontId="61" fillId="6" borderId="25" xfId="6" applyNumberFormat="1" applyFont="1" applyFill="1" applyBorder="1"/>
    <xf numFmtId="176" fontId="55" fillId="0" borderId="0" xfId="6" applyNumberFormat="1" applyFont="1"/>
    <xf numFmtId="176" fontId="55" fillId="0" borderId="23" xfId="6" applyNumberFormat="1" applyFont="1" applyBorder="1"/>
    <xf numFmtId="176" fontId="62" fillId="0" borderId="26" xfId="6" applyNumberFormat="1" applyFont="1" applyBorder="1"/>
    <xf numFmtId="176" fontId="62" fillId="0" borderId="25" xfId="6" applyNumberFormat="1" applyFont="1" applyBorder="1"/>
    <xf numFmtId="0" fontId="29" fillId="0" borderId="0" xfId="0" applyFont="1"/>
    <xf numFmtId="176" fontId="29" fillId="0" borderId="0" xfId="6" applyNumberFormat="1"/>
    <xf numFmtId="176" fontId="53" fillId="0" borderId="25" xfId="6" applyNumberFormat="1" applyFont="1" applyBorder="1"/>
    <xf numFmtId="176" fontId="55" fillId="6" borderId="25" xfId="6" applyNumberFormat="1" applyFont="1" applyFill="1" applyBorder="1"/>
    <xf numFmtId="177" fontId="61" fillId="0" borderId="25" xfId="0" applyNumberFormat="1" applyFont="1" applyBorder="1"/>
    <xf numFmtId="176" fontId="29" fillId="0" borderId="25" xfId="6" applyNumberFormat="1" applyBorder="1"/>
    <xf numFmtId="177" fontId="60" fillId="10" borderId="26" xfId="6" applyNumberFormat="1" applyFont="1" applyFill="1" applyBorder="1" applyAlignment="1">
      <alignment horizontal="right"/>
    </xf>
    <xf numFmtId="42" fontId="20" fillId="7" borderId="20" xfId="0" applyNumberFormat="1" applyFont="1" applyFill="1" applyBorder="1"/>
    <xf numFmtId="0" fontId="30" fillId="0" borderId="29" xfId="6" applyFont="1" applyBorder="1"/>
    <xf numFmtId="42" fontId="20" fillId="7" borderId="21" xfId="0" applyNumberFormat="1" applyFont="1" applyFill="1" applyBorder="1"/>
    <xf numFmtId="0" fontId="0" fillId="0" borderId="17" xfId="0" applyBorder="1"/>
    <xf numFmtId="167" fontId="28" fillId="7" borderId="20" xfId="4" applyNumberFormat="1" applyFont="1" applyFill="1" applyBorder="1"/>
    <xf numFmtId="42" fontId="20" fillId="7" borderId="0" xfId="0" applyNumberFormat="1" applyFont="1" applyFill="1"/>
    <xf numFmtId="9" fontId="28" fillId="7" borderId="20" xfId="4" applyFont="1" applyFill="1" applyBorder="1"/>
    <xf numFmtId="167" fontId="28" fillId="7" borderId="0" xfId="4" applyNumberFormat="1" applyFont="1" applyFill="1"/>
    <xf numFmtId="0" fontId="30" fillId="0" borderId="30" xfId="6" applyFont="1" applyBorder="1"/>
    <xf numFmtId="169" fontId="31" fillId="4" borderId="10" xfId="7" applyNumberFormat="1" applyFont="1" applyFill="1" applyBorder="1"/>
    <xf numFmtId="169" fontId="35" fillId="4" borderId="10" xfId="7" applyNumberFormat="1" applyFont="1" applyFill="1" applyBorder="1"/>
    <xf numFmtId="169" fontId="36" fillId="4" borderId="10" xfId="7" applyNumberFormat="1" applyFont="1" applyFill="1" applyBorder="1"/>
    <xf numFmtId="0" fontId="31" fillId="0" borderId="10" xfId="6" applyFont="1" applyBorder="1"/>
    <xf numFmtId="169" fontId="19" fillId="0" borderId="31" xfId="5" applyNumberFormat="1" applyFont="1" applyBorder="1"/>
    <xf numFmtId="169" fontId="19" fillId="0" borderId="17" xfId="5" applyNumberFormat="1" applyFont="1" applyBorder="1"/>
    <xf numFmtId="169" fontId="19" fillId="0" borderId="32" xfId="5" applyNumberFormat="1" applyFont="1" applyBorder="1"/>
    <xf numFmtId="0" fontId="3" fillId="0" borderId="0" xfId="0" applyFont="1" applyAlignment="1">
      <alignment horizontal="center"/>
    </xf>
    <xf numFmtId="42" fontId="10" fillId="7" borderId="0" xfId="0" applyNumberFormat="1" applyFont="1" applyFill="1"/>
    <xf numFmtId="42" fontId="9" fillId="7" borderId="0" xfId="0" applyNumberFormat="1" applyFont="1" applyFill="1"/>
    <xf numFmtId="170" fontId="0" fillId="7" borderId="0" xfId="0" applyNumberFormat="1" applyFill="1"/>
    <xf numFmtId="170" fontId="63" fillId="4" borderId="0" xfId="7" applyNumberFormat="1" applyFont="1" applyFill="1" applyBorder="1"/>
    <xf numFmtId="170" fontId="3" fillId="0" borderId="8" xfId="0" applyNumberFormat="1" applyFont="1" applyBorder="1"/>
    <xf numFmtId="42" fontId="64" fillId="7" borderId="0" xfId="0" applyNumberFormat="1" applyFont="1" applyFill="1"/>
    <xf numFmtId="42" fontId="64" fillId="7" borderId="1" xfId="0" applyNumberFormat="1" applyFont="1" applyFill="1" applyBorder="1"/>
    <xf numFmtId="42" fontId="64" fillId="7" borderId="8" xfId="0" applyNumberFormat="1" applyFont="1" applyFill="1" applyBorder="1"/>
    <xf numFmtId="178" fontId="0" fillId="7" borderId="0" xfId="0" applyNumberFormat="1" applyFill="1"/>
    <xf numFmtId="166" fontId="64" fillId="0" borderId="0" xfId="0" applyNumberFormat="1" applyFont="1"/>
    <xf numFmtId="179" fontId="21" fillId="4" borderId="0" xfId="0" applyNumberFormat="1" applyFont="1" applyFill="1" applyAlignment="1">
      <alignment horizontal="right"/>
    </xf>
    <xf numFmtId="178" fontId="20" fillId="7" borderId="1" xfId="0" applyNumberFormat="1" applyFont="1" applyFill="1" applyBorder="1"/>
    <xf numFmtId="170" fontId="64" fillId="6" borderId="1" xfId="0" applyNumberFormat="1" applyFont="1" applyFill="1" applyBorder="1" applyAlignment="1">
      <alignment horizontal="center"/>
    </xf>
    <xf numFmtId="170" fontId="64" fillId="9" borderId="33" xfId="0" applyNumberFormat="1" applyFont="1" applyFill="1" applyBorder="1" applyAlignment="1">
      <alignment horizontal="right"/>
    </xf>
    <xf numFmtId="170" fontId="64" fillId="7" borderId="1" xfId="0" applyNumberFormat="1" applyFont="1" applyFill="1" applyBorder="1" applyAlignment="1">
      <alignment horizontal="center"/>
    </xf>
    <xf numFmtId="170" fontId="64" fillId="7" borderId="0" xfId="0" applyNumberFormat="1" applyFont="1" applyFill="1" applyAlignment="1">
      <alignment horizontal="center"/>
    </xf>
    <xf numFmtId="170" fontId="64" fillId="7" borderId="6" xfId="0" applyNumberFormat="1" applyFont="1" applyFill="1" applyBorder="1" applyAlignment="1">
      <alignment horizontal="center"/>
    </xf>
    <xf numFmtId="180" fontId="29" fillId="6" borderId="24" xfId="6" applyNumberFormat="1" applyFill="1" applyBorder="1"/>
    <xf numFmtId="166" fontId="64" fillId="6" borderId="0" xfId="0" applyNumberFormat="1" applyFont="1" applyFill="1" applyAlignment="1">
      <alignment horizontal="center"/>
    </xf>
    <xf numFmtId="166" fontId="64" fillId="7" borderId="0" xfId="0" applyNumberFormat="1" applyFont="1" applyFill="1" applyAlignment="1">
      <alignment horizontal="center"/>
    </xf>
    <xf numFmtId="166" fontId="64" fillId="0" borderId="0" xfId="0" applyNumberFormat="1" applyFont="1" applyAlignment="1">
      <alignment horizontal="center"/>
    </xf>
    <xf numFmtId="42" fontId="64" fillId="0" borderId="0" xfId="0" applyNumberFormat="1" applyFont="1"/>
    <xf numFmtId="1" fontId="0" fillId="7" borderId="0" xfId="0" applyNumberFormat="1" applyFill="1" applyAlignment="1">
      <alignment horizontal="right"/>
    </xf>
    <xf numFmtId="170" fontId="20" fillId="6" borderId="0" xfId="0" applyNumberFormat="1" applyFont="1" applyFill="1"/>
    <xf numFmtId="181" fontId="0" fillId="7" borderId="0" xfId="0" applyNumberFormat="1" applyFill="1"/>
    <xf numFmtId="44" fontId="0" fillId="7" borderId="0" xfId="0" applyNumberFormat="1" applyFill="1"/>
    <xf numFmtId="166" fontId="64" fillId="0" borderId="8" xfId="0" applyNumberFormat="1" applyFont="1" applyBorder="1" applyAlignment="1">
      <alignment horizontal="right"/>
    </xf>
    <xf numFmtId="166" fontId="0" fillId="0" borderId="34" xfId="0" applyNumberFormat="1" applyBorder="1" applyAlignment="1">
      <alignment horizontal="left"/>
    </xf>
    <xf numFmtId="166" fontId="3" fillId="0" borderId="0" xfId="0" applyNumberFormat="1" applyFont="1"/>
    <xf numFmtId="10" fontId="0" fillId="0" borderId="0" xfId="0" applyNumberFormat="1"/>
    <xf numFmtId="10" fontId="0" fillId="0" borderId="34" xfId="0" applyNumberFormat="1" applyBorder="1"/>
    <xf numFmtId="44" fontId="0" fillId="4" borderId="0" xfId="0" applyNumberFormat="1" applyFill="1"/>
    <xf numFmtId="10" fontId="28" fillId="7" borderId="0" xfId="0" applyNumberFormat="1" applyFont="1" applyFill="1"/>
    <xf numFmtId="0" fontId="66" fillId="0" borderId="0" xfId="0" applyFont="1"/>
    <xf numFmtId="170" fontId="0" fillId="0" borderId="0" xfId="0" applyNumberFormat="1"/>
    <xf numFmtId="169" fontId="0" fillId="7" borderId="0" xfId="0" applyNumberFormat="1" applyFill="1"/>
    <xf numFmtId="169" fontId="0" fillId="7" borderId="20" xfId="0" applyNumberFormat="1" applyFill="1" applyBorder="1"/>
    <xf numFmtId="169" fontId="3" fillId="7" borderId="0" xfId="0" applyNumberFormat="1" applyFont="1" applyFill="1"/>
    <xf numFmtId="9" fontId="40" fillId="3" borderId="20" xfId="4" applyFont="1" applyFill="1" applyBorder="1" applyAlignment="1"/>
    <xf numFmtId="167" fontId="40" fillId="3" borderId="20" xfId="4" applyNumberFormat="1" applyFont="1" applyFill="1" applyBorder="1" applyAlignment="1"/>
    <xf numFmtId="169" fontId="0" fillId="3" borderId="0" xfId="0" applyNumberFormat="1" applyFill="1"/>
    <xf numFmtId="169" fontId="0" fillId="3" borderId="20" xfId="0" applyNumberFormat="1" applyFill="1" applyBorder="1"/>
    <xf numFmtId="178" fontId="0" fillId="0" borderId="0" xfId="0" applyNumberFormat="1"/>
    <xf numFmtId="178" fontId="0" fillId="4" borderId="0" xfId="0" applyNumberFormat="1" applyFill="1"/>
    <xf numFmtId="9" fontId="0" fillId="0" borderId="0" xfId="0" applyNumberFormat="1"/>
    <xf numFmtId="0" fontId="0" fillId="0" borderId="33" xfId="0" applyBorder="1"/>
    <xf numFmtId="0" fontId="65" fillId="0" borderId="33" xfId="0" applyFont="1" applyBorder="1"/>
    <xf numFmtId="44" fontId="0" fillId="0" borderId="33" xfId="0" applyNumberFormat="1" applyBorder="1"/>
    <xf numFmtId="0" fontId="66" fillId="0" borderId="33" xfId="0" applyFont="1" applyBorder="1"/>
    <xf numFmtId="0" fontId="68" fillId="0" borderId="0" xfId="6" applyFont="1"/>
    <xf numFmtId="0" fontId="69" fillId="0" borderId="0" xfId="6" applyFont="1" applyAlignment="1">
      <alignment horizontal="center"/>
    </xf>
    <xf numFmtId="182" fontId="64" fillId="6" borderId="0" xfId="0" applyNumberFormat="1" applyFont="1" applyFill="1" applyAlignment="1">
      <alignment horizontal="center"/>
    </xf>
    <xf numFmtId="1" fontId="8" fillId="0" borderId="35" xfId="0" applyNumberFormat="1" applyFont="1" applyBorder="1"/>
    <xf numFmtId="42" fontId="8" fillId="0" borderId="35" xfId="0" applyNumberFormat="1" applyFont="1" applyBorder="1"/>
    <xf numFmtId="44" fontId="6" fillId="0" borderId="0" xfId="3" applyFont="1" applyAlignment="1">
      <alignment horizontal="left" indent="1"/>
    </xf>
    <xf numFmtId="42" fontId="6" fillId="0" borderId="0" xfId="0" applyNumberFormat="1" applyFont="1" applyAlignment="1">
      <alignment horizontal="left" indent="1"/>
    </xf>
    <xf numFmtId="44" fontId="8" fillId="0" borderId="35" xfId="0" applyNumberFormat="1" applyFont="1" applyBorder="1"/>
    <xf numFmtId="0" fontId="8" fillId="0" borderId="35" xfId="0" applyFont="1" applyBorder="1"/>
    <xf numFmtId="166" fontId="70" fillId="0" borderId="6" xfId="0" applyNumberFormat="1" applyFont="1" applyBorder="1"/>
    <xf numFmtId="169" fontId="8" fillId="0" borderId="35" xfId="0" applyNumberFormat="1" applyFont="1" applyBorder="1"/>
    <xf numFmtId="169" fontId="8" fillId="7" borderId="35" xfId="0" applyNumberFormat="1" applyFont="1" applyFill="1" applyBorder="1"/>
    <xf numFmtId="166" fontId="70" fillId="0" borderId="0" xfId="0" applyNumberFormat="1" applyFont="1"/>
    <xf numFmtId="10" fontId="28" fillId="0" borderId="0" xfId="4" applyNumberFormat="1" applyFont="1" applyBorder="1"/>
    <xf numFmtId="10" fontId="28" fillId="7" borderId="0" xfId="4" applyNumberFormat="1" applyFont="1" applyFill="1"/>
    <xf numFmtId="169" fontId="6" fillId="0" borderId="0" xfId="0" applyNumberFormat="1" applyFont="1"/>
    <xf numFmtId="169" fontId="6" fillId="0" borderId="0" xfId="3" applyNumberFormat="1" applyFont="1"/>
    <xf numFmtId="169" fontId="3" fillId="0" borderId="1" xfId="0" applyNumberFormat="1" applyFont="1" applyBorder="1"/>
    <xf numFmtId="169" fontId="8" fillId="0" borderId="1" xfId="0" applyNumberFormat="1" applyFont="1" applyBorder="1"/>
    <xf numFmtId="169" fontId="3" fillId="0" borderId="0" xfId="0" applyNumberFormat="1" applyFont="1"/>
    <xf numFmtId="169" fontId="8" fillId="0" borderId="0" xfId="0" applyNumberFormat="1" applyFont="1"/>
    <xf numFmtId="169" fontId="3" fillId="0" borderId="6" xfId="0" applyNumberFormat="1" applyFont="1" applyBorder="1"/>
    <xf numFmtId="169" fontId="8" fillId="0" borderId="6" xfId="0" applyNumberFormat="1" applyFont="1" applyBorder="1"/>
    <xf numFmtId="0" fontId="64" fillId="0" borderId="0" xfId="0" applyFont="1"/>
    <xf numFmtId="0" fontId="71" fillId="0" borderId="0" xfId="0" applyFont="1"/>
    <xf numFmtId="0" fontId="72" fillId="11" borderId="0" xfId="0" applyFont="1" applyFill="1"/>
    <xf numFmtId="10" fontId="72" fillId="11" borderId="0" xfId="0" applyNumberFormat="1" applyFont="1" applyFill="1"/>
    <xf numFmtId="42" fontId="72" fillId="11" borderId="0" xfId="0" applyNumberFormat="1" applyFont="1" applyFill="1"/>
    <xf numFmtId="10" fontId="74" fillId="0" borderId="0" xfId="0" applyNumberFormat="1" applyFont="1"/>
    <xf numFmtId="10" fontId="73" fillId="0" borderId="0" xfId="0" applyNumberFormat="1" applyFont="1"/>
    <xf numFmtId="10" fontId="72" fillId="0" borderId="0" xfId="0" applyNumberFormat="1" applyFont="1"/>
    <xf numFmtId="10" fontId="1" fillId="5" borderId="0" xfId="0" applyNumberFormat="1" applyFont="1" applyFill="1" applyAlignment="1">
      <alignment horizontal="center" vertical="center"/>
    </xf>
    <xf numFmtId="10" fontId="1" fillId="5" borderId="0" xfId="0" applyNumberFormat="1" applyFont="1" applyFill="1" applyAlignment="1">
      <alignment wrapText="1"/>
    </xf>
    <xf numFmtId="10" fontId="1" fillId="5" borderId="0" xfId="0" applyNumberFormat="1" applyFont="1" applyFill="1" applyAlignment="1">
      <alignment horizontal="center" wrapText="1"/>
    </xf>
    <xf numFmtId="10" fontId="12" fillId="0" borderId="0" xfId="4" applyNumberFormat="1" applyFont="1"/>
    <xf numFmtId="10" fontId="6" fillId="8" borderId="0" xfId="0" applyNumberFormat="1" applyFont="1" applyFill="1"/>
    <xf numFmtId="166" fontId="1" fillId="5" borderId="0" xfId="0" applyNumberFormat="1" applyFont="1" applyFill="1" applyAlignment="1">
      <alignment horizontal="center" vertical="center"/>
    </xf>
    <xf numFmtId="166" fontId="1" fillId="5" borderId="0" xfId="0" applyNumberFormat="1" applyFont="1" applyFill="1" applyAlignment="1">
      <alignment horizontal="center" wrapText="1"/>
    </xf>
    <xf numFmtId="166" fontId="72" fillId="11" borderId="0" xfId="0" applyNumberFormat="1" applyFont="1" applyFill="1"/>
    <xf numFmtId="166" fontId="1" fillId="5" borderId="0" xfId="0" applyNumberFormat="1" applyFont="1" applyFill="1" applyAlignment="1">
      <alignment wrapText="1"/>
    </xf>
    <xf numFmtId="0" fontId="3" fillId="0" borderId="36" xfId="0" applyFont="1" applyBorder="1"/>
    <xf numFmtId="44" fontId="3" fillId="0" borderId="37" xfId="0" applyNumberFormat="1" applyFont="1" applyBorder="1"/>
    <xf numFmtId="0" fontId="3" fillId="0" borderId="38" xfId="0" applyFont="1" applyBorder="1"/>
    <xf numFmtId="42" fontId="3" fillId="0" borderId="0" xfId="0" applyNumberFormat="1" applyFont="1"/>
    <xf numFmtId="0" fontId="70" fillId="0" borderId="0" xfId="0" applyFont="1"/>
    <xf numFmtId="0" fontId="29" fillId="0" borderId="0" xfId="6" applyAlignment="1">
      <alignment horizontal="left" indent="1"/>
    </xf>
    <xf numFmtId="1" fontId="8" fillId="3" borderId="6" xfId="0" applyNumberFormat="1" applyFont="1" applyFill="1" applyBorder="1"/>
    <xf numFmtId="2" fontId="55" fillId="0" borderId="25" xfId="6" applyNumberFormat="1" applyFont="1" applyBorder="1"/>
    <xf numFmtId="1" fontId="55" fillId="6" borderId="25" xfId="6" applyNumberFormat="1" applyFont="1" applyFill="1" applyBorder="1"/>
    <xf numFmtId="1" fontId="55" fillId="0" borderId="25" xfId="6" applyNumberFormat="1" applyFont="1" applyBorder="1"/>
    <xf numFmtId="1" fontId="60" fillId="10" borderId="26" xfId="6" applyNumberFormat="1" applyFont="1" applyFill="1" applyBorder="1"/>
    <xf numFmtId="1" fontId="55" fillId="0" borderId="0" xfId="6" applyNumberFormat="1" applyFont="1"/>
    <xf numFmtId="1" fontId="55" fillId="0" borderId="23" xfId="6" applyNumberFormat="1" applyFont="1" applyBorder="1"/>
    <xf numFmtId="1" fontId="60" fillId="0" borderId="0" xfId="6" applyNumberFormat="1" applyFont="1"/>
    <xf numFmtId="1" fontId="29" fillId="0" borderId="0" xfId="6" applyNumberFormat="1"/>
    <xf numFmtId="1" fontId="29" fillId="0" borderId="23" xfId="6" applyNumberFormat="1" applyBorder="1"/>
    <xf numFmtId="1" fontId="75" fillId="0" borderId="25" xfId="6" applyNumberFormat="1" applyFont="1" applyBorder="1"/>
    <xf numFmtId="10" fontId="55" fillId="0" borderId="25" xfId="6" applyNumberFormat="1" applyFont="1" applyBorder="1"/>
    <xf numFmtId="10" fontId="60" fillId="10" borderId="26" xfId="6" applyNumberFormat="1" applyFont="1" applyFill="1" applyBorder="1"/>
    <xf numFmtId="10" fontId="67" fillId="10" borderId="26" xfId="6" applyNumberFormat="1" applyFont="1" applyFill="1" applyBorder="1"/>
    <xf numFmtId="10" fontId="55" fillId="0" borderId="0" xfId="6" applyNumberFormat="1" applyFont="1"/>
    <xf numFmtId="10" fontId="55" fillId="0" borderId="23" xfId="6" applyNumberFormat="1" applyFont="1" applyBorder="1"/>
    <xf numFmtId="10" fontId="60" fillId="0" borderId="0" xfId="6" applyNumberFormat="1" applyFont="1"/>
    <xf numFmtId="2" fontId="55" fillId="10" borderId="25" xfId="6" applyNumberFormat="1" applyFont="1" applyFill="1" applyBorder="1"/>
    <xf numFmtId="0" fontId="0" fillId="0" borderId="39" xfId="0" applyBorder="1"/>
    <xf numFmtId="167" fontId="0" fillId="0" borderId="0" xfId="0" applyNumberFormat="1"/>
    <xf numFmtId="0" fontId="0" fillId="0" borderId="40" xfId="0" applyBorder="1"/>
    <xf numFmtId="0" fontId="0" fillId="0" borderId="41" xfId="0" applyBorder="1"/>
    <xf numFmtId="0" fontId="13" fillId="0" borderId="42" xfId="0" applyFont="1" applyBorder="1"/>
    <xf numFmtId="42" fontId="3" fillId="0" borderId="42" xfId="0" applyNumberFormat="1" applyFont="1" applyBorder="1"/>
    <xf numFmtId="42" fontId="0" fillId="0" borderId="42" xfId="0" applyNumberFormat="1" applyBorder="1"/>
    <xf numFmtId="166" fontId="0" fillId="0" borderId="42" xfId="0" applyNumberFormat="1" applyBorder="1"/>
    <xf numFmtId="0" fontId="0" fillId="0" borderId="43" xfId="0" applyBorder="1"/>
    <xf numFmtId="44" fontId="0" fillId="0" borderId="35" xfId="0" applyNumberFormat="1" applyBorder="1"/>
    <xf numFmtId="170" fontId="3" fillId="0" borderId="42" xfId="0" applyNumberFormat="1" applyFont="1" applyBorder="1"/>
    <xf numFmtId="166" fontId="64" fillId="0" borderId="0" xfId="0" applyNumberFormat="1" applyFont="1" applyAlignment="1">
      <alignment horizontal="left"/>
    </xf>
    <xf numFmtId="9" fontId="60" fillId="0" borderId="26" xfId="4" applyFont="1" applyFill="1" applyBorder="1"/>
    <xf numFmtId="183" fontId="60" fillId="0" borderId="26" xfId="4" applyNumberFormat="1" applyFont="1" applyFill="1" applyBorder="1"/>
    <xf numFmtId="43" fontId="55" fillId="0" borderId="25" xfId="6" applyNumberFormat="1" applyFont="1" applyBorder="1"/>
    <xf numFmtId="43" fontId="60" fillId="10" borderId="26" xfId="6" applyNumberFormat="1" applyFont="1" applyFill="1" applyBorder="1"/>
    <xf numFmtId="10" fontId="0" fillId="13" borderId="0" xfId="0" applyNumberFormat="1" applyFill="1"/>
    <xf numFmtId="170" fontId="19" fillId="7" borderId="0" xfId="0" applyNumberFormat="1" applyFont="1" applyFill="1" applyAlignment="1">
      <alignment horizontal="center"/>
    </xf>
    <xf numFmtId="169" fontId="5" fillId="7" borderId="20" xfId="5" applyNumberFormat="1" applyFont="1" applyFill="1" applyBorder="1" applyAlignment="1"/>
    <xf numFmtId="184" fontId="0" fillId="0" borderId="0" xfId="0" applyNumberFormat="1"/>
    <xf numFmtId="10" fontId="0" fillId="0" borderId="42" xfId="0" applyNumberFormat="1" applyBorder="1"/>
    <xf numFmtId="10" fontId="0" fillId="13" borderId="42" xfId="0" applyNumberFormat="1" applyFill="1" applyBorder="1"/>
    <xf numFmtId="10" fontId="0" fillId="0" borderId="33" xfId="0" applyNumberFormat="1" applyBorder="1"/>
    <xf numFmtId="42" fontId="29" fillId="0" borderId="0" xfId="6" applyNumberFormat="1"/>
    <xf numFmtId="0" fontId="56" fillId="7" borderId="0" xfId="6" applyFont="1" applyFill="1"/>
    <xf numFmtId="170" fontId="20" fillId="7" borderId="0" xfId="0" applyNumberFormat="1" applyFont="1" applyFill="1"/>
    <xf numFmtId="0" fontId="1" fillId="5" borderId="6" xfId="0" applyFont="1" applyFill="1" applyBorder="1" applyAlignment="1">
      <alignment horizontal="center" vertical="center"/>
    </xf>
    <xf numFmtId="0" fontId="3" fillId="0" borderId="6" xfId="0" applyFont="1" applyBorder="1" applyAlignment="1">
      <alignment horizontal="center" vertical="center"/>
    </xf>
    <xf numFmtId="0" fontId="24" fillId="5" borderId="6" xfId="0" applyFont="1" applyFill="1" applyBorder="1" applyAlignment="1">
      <alignment horizontal="center" vertical="center"/>
    </xf>
    <xf numFmtId="0" fontId="1" fillId="5" borderId="0" xfId="0" applyFont="1" applyFill="1" applyAlignment="1">
      <alignment horizontal="center"/>
    </xf>
    <xf numFmtId="0" fontId="3" fillId="0" borderId="0" xfId="0" applyFont="1" applyAlignment="1">
      <alignment horizontal="center"/>
    </xf>
    <xf numFmtId="0" fontId="0" fillId="0" borderId="6" xfId="0" applyBorder="1" applyAlignment="1">
      <alignment horizontal="center" vertical="center"/>
    </xf>
    <xf numFmtId="0" fontId="0" fillId="5" borderId="0" xfId="0" applyFill="1" applyAlignment="1">
      <alignment horizontal="center"/>
    </xf>
    <xf numFmtId="0" fontId="1" fillId="5" borderId="0" xfId="0" applyFont="1" applyFill="1" applyAlignment="1">
      <alignment horizontal="center" vertical="center"/>
    </xf>
    <xf numFmtId="0" fontId="0" fillId="0" borderId="0" xfId="0" applyAlignment="1">
      <alignment horizontal="center" vertical="center"/>
    </xf>
    <xf numFmtId="0" fontId="1" fillId="5" borderId="0" xfId="0" applyFont="1" applyFill="1" applyAlignment="1">
      <alignment vertical="center"/>
    </xf>
    <xf numFmtId="0" fontId="0" fillId="0" borderId="0" xfId="0" applyAlignment="1">
      <alignment vertical="center"/>
    </xf>
    <xf numFmtId="0" fontId="64" fillId="0" borderId="0" xfId="0" applyFont="1" applyAlignment="1"/>
    <xf numFmtId="0" fontId="0" fillId="0" borderId="35" xfId="0" applyBorder="1"/>
    <xf numFmtId="0" fontId="0" fillId="0" borderId="44" xfId="0" applyBorder="1"/>
    <xf numFmtId="2" fontId="0" fillId="0" borderId="44" xfId="0" applyNumberFormat="1" applyBorder="1"/>
    <xf numFmtId="0" fontId="0" fillId="0" borderId="0" xfId="0" applyAlignment="1">
      <alignment horizontal="left" indent="1"/>
    </xf>
    <xf numFmtId="0" fontId="0" fillId="0" borderId="0" xfId="0" applyBorder="1"/>
    <xf numFmtId="0" fontId="0" fillId="0" borderId="42" xfId="0" applyBorder="1"/>
    <xf numFmtId="10" fontId="0" fillId="0" borderId="0" xfId="0" applyNumberFormat="1" applyBorder="1"/>
    <xf numFmtId="0" fontId="64" fillId="0" borderId="33" xfId="0" applyFont="1" applyBorder="1" applyAlignment="1"/>
    <xf numFmtId="0" fontId="77" fillId="0" borderId="33" xfId="0" applyFont="1" applyBorder="1"/>
    <xf numFmtId="0" fontId="64" fillId="0" borderId="40" xfId="0" applyFont="1" applyBorder="1"/>
    <xf numFmtId="10" fontId="0" fillId="0" borderId="35" xfId="0" applyNumberFormat="1" applyBorder="1"/>
    <xf numFmtId="10" fontId="0" fillId="0" borderId="44" xfId="0" applyNumberFormat="1" applyBorder="1"/>
    <xf numFmtId="0" fontId="13" fillId="0" borderId="0" xfId="0" applyFont="1" applyBorder="1"/>
    <xf numFmtId="0" fontId="76" fillId="0" borderId="35" xfId="0" applyFont="1" applyBorder="1"/>
    <xf numFmtId="166" fontId="0" fillId="0" borderId="35" xfId="0" applyNumberFormat="1" applyBorder="1"/>
    <xf numFmtId="10" fontId="0" fillId="0" borderId="41" xfId="0" applyNumberFormat="1" applyBorder="1"/>
    <xf numFmtId="166" fontId="0" fillId="0" borderId="44" xfId="0" applyNumberFormat="1" applyBorder="1"/>
    <xf numFmtId="0" fontId="13" fillId="0" borderId="39" xfId="0" applyFont="1" applyBorder="1"/>
    <xf numFmtId="0" fontId="76" fillId="0" borderId="43" xfId="0" applyFont="1" applyBorder="1"/>
    <xf numFmtId="44" fontId="0" fillId="0" borderId="0" xfId="0" applyNumberFormat="1" applyBorder="1"/>
    <xf numFmtId="0" fontId="0" fillId="0" borderId="34" xfId="0" applyBorder="1"/>
    <xf numFmtId="0" fontId="0" fillId="0" borderId="34" xfId="0" applyBorder="1" applyAlignment="1">
      <alignment horizontal="left" indent="1"/>
    </xf>
    <xf numFmtId="0" fontId="0" fillId="0" borderId="34" xfId="0" applyFill="1" applyBorder="1"/>
    <xf numFmtId="9" fontId="0" fillId="0" borderId="34" xfId="0" applyNumberFormat="1" applyFill="1" applyBorder="1"/>
    <xf numFmtId="10" fontId="0" fillId="0" borderId="34" xfId="0" applyNumberFormat="1" applyFill="1" applyBorder="1"/>
    <xf numFmtId="166" fontId="0" fillId="0" borderId="34" xfId="0" applyNumberFormat="1" applyFill="1" applyBorder="1" applyAlignment="1">
      <alignment horizontal="left"/>
    </xf>
    <xf numFmtId="0" fontId="78" fillId="0" borderId="0" xfId="0" applyFont="1"/>
    <xf numFmtId="0" fontId="78" fillId="12" borderId="0" xfId="0" applyFont="1" applyFill="1"/>
    <xf numFmtId="0" fontId="79" fillId="0" borderId="0" xfId="6" applyFont="1"/>
    <xf numFmtId="0" fontId="80" fillId="0" borderId="0" xfId="6" applyFont="1"/>
    <xf numFmtId="0" fontId="64" fillId="0" borderId="40" xfId="0" applyFont="1" applyBorder="1" applyAlignment="1"/>
    <xf numFmtId="0" fontId="0" fillId="0" borderId="39" xfId="0" applyBorder="1" applyAlignment="1">
      <alignment horizontal="left" indent="1"/>
    </xf>
    <xf numFmtId="0" fontId="0" fillId="0" borderId="43" xfId="0" applyBorder="1" applyAlignment="1">
      <alignment horizontal="left" indent="1"/>
    </xf>
  </cellXfs>
  <cellStyles count="12">
    <cellStyle name="blp_column_header" xfId="1" xr:uid="{E7B49782-BD6F-4938-B76F-11D418F70A50}"/>
    <cellStyle name="Comma" xfId="5" builtinId="3"/>
    <cellStyle name="Comma 2" xfId="7" xr:uid="{C2A46129-28D7-4C16-B7D0-EC63F4D0DA23}"/>
    <cellStyle name="Comma 3" xfId="9" xr:uid="{F11297E0-A17E-48D0-8BED-CB6CE1F19811}"/>
    <cellStyle name="Currency" xfId="3" builtinId="4"/>
    <cellStyle name="Hyperlink" xfId="2" builtinId="8"/>
    <cellStyle name="Normal" xfId="0" builtinId="0"/>
    <cellStyle name="Normal 2" xfId="6" xr:uid="{EC5A16FC-86BA-41DD-919F-677713CA7AC6}"/>
    <cellStyle name="Normal 3" xfId="11" xr:uid="{D053F4FA-3929-4C5A-ACC8-A58B29536929}"/>
    <cellStyle name="Percent" xfId="4" builtinId="5"/>
    <cellStyle name="Percent 4" xfId="10" xr:uid="{9ACB2536-D1F5-4436-B356-A0D9CDCD706A}"/>
    <cellStyle name="Percent 5" xfId="8" xr:uid="{0169E08D-914E-4C58-9461-4980A7AB5C20}"/>
  </cellStyles>
  <dxfs count="0"/>
  <tableStyles count="0" defaultTableStyle="TableStyleMedium2" defaultPivotStyle="PivotStyleLight16"/>
  <colors>
    <mruColors>
      <color rgb="FFE6E6E6"/>
      <color rgb="FFFFFFCC"/>
      <color rgb="FF40936B"/>
      <color rgb="FF287D46"/>
      <color rgb="FF409346"/>
      <color rgb="FF28467D"/>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93135</xdr:colOff>
      <xdr:row>8</xdr:row>
      <xdr:rowOff>23937</xdr:rowOff>
    </xdr:from>
    <xdr:to>
      <xdr:col>17</xdr:col>
      <xdr:colOff>710797</xdr:colOff>
      <xdr:row>17</xdr:row>
      <xdr:rowOff>45248</xdr:rowOff>
    </xdr:to>
    <xdr:grpSp>
      <xdr:nvGrpSpPr>
        <xdr:cNvPr id="2" name="Group 1">
          <a:extLst>
            <a:ext uri="{FF2B5EF4-FFF2-40B4-BE49-F238E27FC236}">
              <a16:creationId xmlns:a16="http://schemas.microsoft.com/office/drawing/2014/main" id="{6B55ED34-28F0-4B53-AC6A-0B72D5C8FA20}"/>
            </a:ext>
          </a:extLst>
        </xdr:cNvPr>
        <xdr:cNvGrpSpPr/>
      </xdr:nvGrpSpPr>
      <xdr:grpSpPr>
        <a:xfrm>
          <a:off x="5636685" y="1547937"/>
          <a:ext cx="6789862" cy="1735811"/>
          <a:chOff x="3254190" y="2950642"/>
          <a:chExt cx="4582521" cy="2205668"/>
        </a:xfrm>
      </xdr:grpSpPr>
      <xdr:sp macro="" textlink="">
        <xdr:nvSpPr>
          <xdr:cNvPr id="4" name="Rectangle 3">
            <a:extLst>
              <a:ext uri="{FF2B5EF4-FFF2-40B4-BE49-F238E27FC236}">
                <a16:creationId xmlns:a16="http://schemas.microsoft.com/office/drawing/2014/main" id="{30D01CA2-D9AC-79FA-23B0-9AB4B2302594}"/>
              </a:ext>
            </a:extLst>
          </xdr:cNvPr>
          <xdr:cNvSpPr/>
        </xdr:nvSpPr>
        <xdr:spPr>
          <a:xfrm>
            <a:off x="5943903" y="4044370"/>
            <a:ext cx="1892808" cy="1111940"/>
          </a:xfrm>
          <a:prstGeom prst="rect">
            <a:avLst/>
          </a:prstGeom>
          <a:solidFill>
            <a:srgbClr val="E8E8E8">
              <a:lumMod val="50000"/>
            </a:srgbClr>
          </a:solidFill>
          <a:ln w="1905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ysClr val="window" lastClr="FFFFFF"/>
                </a:solidFill>
                <a:latin typeface="Aptos" panose="02110004020202020204"/>
                <a:ea typeface="Aptos" panose="02110004020202020204"/>
                <a:cs typeface="Arial"/>
              </a:defRPr>
            </a:lvl1pPr>
            <a:lvl2pPr marL="457200" algn="l" defTabSz="914400" rtl="0" eaLnBrk="1" latinLnBrk="0" hangingPunct="1">
              <a:defRPr sz="1800" kern="1200">
                <a:solidFill>
                  <a:sysClr val="window" lastClr="FFFFFF"/>
                </a:solidFill>
                <a:latin typeface="Aptos" panose="02110004020202020204"/>
                <a:ea typeface="Aptos" panose="02110004020202020204"/>
                <a:cs typeface="Arial"/>
              </a:defRPr>
            </a:lvl2pPr>
            <a:lvl3pPr marL="914400" algn="l" defTabSz="914400" rtl="0" eaLnBrk="1" latinLnBrk="0" hangingPunct="1">
              <a:defRPr sz="1800" kern="1200">
                <a:solidFill>
                  <a:sysClr val="window" lastClr="FFFFFF"/>
                </a:solidFill>
                <a:latin typeface="Aptos" panose="02110004020202020204"/>
                <a:ea typeface="Aptos" panose="02110004020202020204"/>
                <a:cs typeface="Arial"/>
              </a:defRPr>
            </a:lvl3pPr>
            <a:lvl4pPr marL="1371600" algn="l" defTabSz="914400" rtl="0" eaLnBrk="1" latinLnBrk="0" hangingPunct="1">
              <a:defRPr sz="1800" kern="1200">
                <a:solidFill>
                  <a:sysClr val="window" lastClr="FFFFFF"/>
                </a:solidFill>
                <a:latin typeface="Aptos" panose="02110004020202020204"/>
                <a:ea typeface="Aptos" panose="02110004020202020204"/>
                <a:cs typeface="Arial"/>
              </a:defRPr>
            </a:lvl4pPr>
            <a:lvl5pPr marL="1828800" algn="l" defTabSz="914400" rtl="0" eaLnBrk="1" latinLnBrk="0" hangingPunct="1">
              <a:defRPr sz="1800" kern="1200">
                <a:solidFill>
                  <a:sysClr val="window" lastClr="FFFFFF"/>
                </a:solidFill>
                <a:latin typeface="Aptos" panose="02110004020202020204"/>
                <a:ea typeface="Aptos" panose="02110004020202020204"/>
                <a:cs typeface="Arial"/>
              </a:defRPr>
            </a:lvl5pPr>
            <a:lvl6pPr marL="2286000" algn="l" defTabSz="914400" rtl="0" eaLnBrk="1" latinLnBrk="0" hangingPunct="1">
              <a:defRPr sz="1800" kern="1200">
                <a:solidFill>
                  <a:sysClr val="window" lastClr="FFFFFF"/>
                </a:solidFill>
                <a:latin typeface="Aptos" panose="02110004020202020204"/>
                <a:ea typeface="Aptos" panose="02110004020202020204"/>
                <a:cs typeface="Arial"/>
              </a:defRPr>
            </a:lvl6pPr>
            <a:lvl7pPr marL="2743200" algn="l" defTabSz="914400" rtl="0" eaLnBrk="1" latinLnBrk="0" hangingPunct="1">
              <a:defRPr sz="1800" kern="1200">
                <a:solidFill>
                  <a:sysClr val="window" lastClr="FFFFFF"/>
                </a:solidFill>
                <a:latin typeface="Aptos" panose="02110004020202020204"/>
                <a:ea typeface="Aptos" panose="02110004020202020204"/>
                <a:cs typeface="Arial"/>
              </a:defRPr>
            </a:lvl7pPr>
            <a:lvl8pPr marL="3200400" algn="l" defTabSz="914400" rtl="0" eaLnBrk="1" latinLnBrk="0" hangingPunct="1">
              <a:defRPr sz="1800" kern="1200">
                <a:solidFill>
                  <a:sysClr val="window" lastClr="FFFFFF"/>
                </a:solidFill>
                <a:latin typeface="Aptos" panose="02110004020202020204"/>
                <a:ea typeface="Aptos" panose="02110004020202020204"/>
                <a:cs typeface="Arial"/>
              </a:defRPr>
            </a:lvl8pPr>
            <a:lvl9pPr marL="3657600" algn="l" defTabSz="914400" rtl="0" eaLnBrk="1" latinLnBrk="0" hangingPunct="1">
              <a:defRPr sz="1800" kern="1200">
                <a:solidFill>
                  <a:sysClr val="window" lastClr="FFFFFF"/>
                </a:solidFill>
                <a:latin typeface="Aptos" panose="02110004020202020204"/>
                <a:ea typeface="Aptos" panose="02110004020202020204"/>
                <a:cs typeface="Arial"/>
              </a:defRPr>
            </a:lvl9pPr>
          </a:lstStyle>
          <a:p>
            <a:pPr algn="ctr"/>
            <a:r>
              <a:rPr lang="en-US" sz="1100" b="1" kern="1200">
                <a:solidFill>
                  <a:sysClr val="window" lastClr="FFFFFF"/>
                </a:solidFill>
                <a:latin typeface="Garamond" panose="02020404030301010803" pitchFamily="18" charset="0"/>
                <a:ea typeface="Aptos" panose="02110004020202020204"/>
                <a:cs typeface="Arial"/>
              </a:rPr>
              <a:t>Non Guarantor Restricted Subsidiary</a:t>
            </a:r>
          </a:p>
        </xdr:txBody>
      </xdr:sp>
      <xdr:sp macro="" textlink="">
        <xdr:nvSpPr>
          <xdr:cNvPr id="7" name="TextBox 17">
            <a:extLst>
              <a:ext uri="{FF2B5EF4-FFF2-40B4-BE49-F238E27FC236}">
                <a16:creationId xmlns:a16="http://schemas.microsoft.com/office/drawing/2014/main" id="{05B27A7F-53FA-7AEE-2244-6E46A0FC5F36}"/>
              </a:ext>
            </a:extLst>
          </xdr:cNvPr>
          <xdr:cNvSpPr txBox="1"/>
        </xdr:nvSpPr>
        <xdr:spPr>
          <a:xfrm>
            <a:off x="4028116" y="3633429"/>
            <a:ext cx="210314" cy="200055"/>
          </a:xfrm>
          <a:prstGeom prst="rect">
            <a:avLst/>
          </a:prstGeom>
          <a:noFill/>
        </xdr:spPr>
        <xdr:txBody>
          <a:bodyPr wrap="square" rtlCol="0">
            <a:spAutoFit/>
          </a:bodyPr>
          <a:lstStyle>
            <a:defPPr>
              <a:defRPr lang="en-US"/>
            </a:defPPr>
            <a:lvl1pPr marL="0" algn="l" defTabSz="914400" rtl="0" eaLnBrk="1" latinLnBrk="0" hangingPunct="1">
              <a:defRPr sz="1800" kern="1200">
                <a:solidFill>
                  <a:sysClr val="windowText" lastClr="000000"/>
                </a:solidFill>
                <a:latin typeface="Aptos" panose="02110004020202020204"/>
                <a:ea typeface="Aptos" panose="02110004020202020204"/>
                <a:cs typeface="Arial"/>
              </a:defRPr>
            </a:lvl1pPr>
            <a:lvl2pPr marL="457200" algn="l" defTabSz="914400" rtl="0" eaLnBrk="1" latinLnBrk="0" hangingPunct="1">
              <a:defRPr sz="1800" kern="1200">
                <a:solidFill>
                  <a:sysClr val="windowText" lastClr="000000"/>
                </a:solidFill>
                <a:latin typeface="Aptos" panose="02110004020202020204"/>
                <a:ea typeface="Aptos" panose="02110004020202020204"/>
                <a:cs typeface="Arial"/>
              </a:defRPr>
            </a:lvl2pPr>
            <a:lvl3pPr marL="914400" algn="l" defTabSz="914400" rtl="0" eaLnBrk="1" latinLnBrk="0" hangingPunct="1">
              <a:defRPr sz="1800" kern="1200">
                <a:solidFill>
                  <a:sysClr val="windowText" lastClr="000000"/>
                </a:solidFill>
                <a:latin typeface="Aptos" panose="02110004020202020204"/>
                <a:ea typeface="Aptos" panose="02110004020202020204"/>
                <a:cs typeface="Arial"/>
              </a:defRPr>
            </a:lvl3pPr>
            <a:lvl4pPr marL="1371600" algn="l" defTabSz="914400" rtl="0" eaLnBrk="1" latinLnBrk="0" hangingPunct="1">
              <a:defRPr sz="1800" kern="1200">
                <a:solidFill>
                  <a:sysClr val="windowText" lastClr="000000"/>
                </a:solidFill>
                <a:latin typeface="Aptos" panose="02110004020202020204"/>
                <a:ea typeface="Aptos" panose="02110004020202020204"/>
                <a:cs typeface="Arial"/>
              </a:defRPr>
            </a:lvl4pPr>
            <a:lvl5pPr marL="1828800" algn="l" defTabSz="914400" rtl="0" eaLnBrk="1" latinLnBrk="0" hangingPunct="1">
              <a:defRPr sz="1800" kern="1200">
                <a:solidFill>
                  <a:sysClr val="windowText" lastClr="000000"/>
                </a:solidFill>
                <a:latin typeface="Aptos" panose="02110004020202020204"/>
                <a:ea typeface="Aptos" panose="02110004020202020204"/>
                <a:cs typeface="Arial"/>
              </a:defRPr>
            </a:lvl5pPr>
            <a:lvl6pPr marL="2286000" algn="l" defTabSz="914400" rtl="0" eaLnBrk="1" latinLnBrk="0" hangingPunct="1">
              <a:defRPr sz="1800" kern="1200">
                <a:solidFill>
                  <a:sysClr val="windowText" lastClr="000000"/>
                </a:solidFill>
                <a:latin typeface="Aptos" panose="02110004020202020204"/>
                <a:ea typeface="Aptos" panose="02110004020202020204"/>
                <a:cs typeface="Arial"/>
              </a:defRPr>
            </a:lvl6pPr>
            <a:lvl7pPr marL="2743200" algn="l" defTabSz="914400" rtl="0" eaLnBrk="1" latinLnBrk="0" hangingPunct="1">
              <a:defRPr sz="1800" kern="1200">
                <a:solidFill>
                  <a:sysClr val="windowText" lastClr="000000"/>
                </a:solidFill>
                <a:latin typeface="Aptos" panose="02110004020202020204"/>
                <a:ea typeface="Aptos" panose="02110004020202020204"/>
                <a:cs typeface="Arial"/>
              </a:defRPr>
            </a:lvl7pPr>
            <a:lvl8pPr marL="3200400" algn="l" defTabSz="914400" rtl="0" eaLnBrk="1" latinLnBrk="0" hangingPunct="1">
              <a:defRPr sz="1800" kern="1200">
                <a:solidFill>
                  <a:sysClr val="windowText" lastClr="000000"/>
                </a:solidFill>
                <a:latin typeface="Aptos" panose="02110004020202020204"/>
                <a:ea typeface="Aptos" panose="02110004020202020204"/>
                <a:cs typeface="Arial"/>
              </a:defRPr>
            </a:lvl8pPr>
            <a:lvl9pPr marL="3657600" algn="l" defTabSz="914400" rtl="0" eaLnBrk="1" latinLnBrk="0" hangingPunct="1">
              <a:defRPr sz="1800" kern="1200">
                <a:solidFill>
                  <a:sysClr val="windowText" lastClr="000000"/>
                </a:solidFill>
                <a:latin typeface="Aptos" panose="02110004020202020204"/>
                <a:ea typeface="Aptos" panose="02110004020202020204"/>
                <a:cs typeface="Arial"/>
              </a:defRPr>
            </a:lvl9pPr>
          </a:lstStyle>
          <a:p>
            <a:r>
              <a:rPr lang="en-US" sz="700"/>
              <a:t> </a:t>
            </a:r>
          </a:p>
        </xdr:txBody>
      </xdr:sp>
      <xdr:sp macro="" textlink="">
        <xdr:nvSpPr>
          <xdr:cNvPr id="8" name="TextBox 21">
            <a:extLst>
              <a:ext uri="{FF2B5EF4-FFF2-40B4-BE49-F238E27FC236}">
                <a16:creationId xmlns:a16="http://schemas.microsoft.com/office/drawing/2014/main" id="{2C6FDCE6-D196-C64D-D248-65B620ECDBCB}"/>
              </a:ext>
            </a:extLst>
          </xdr:cNvPr>
          <xdr:cNvSpPr txBox="1"/>
        </xdr:nvSpPr>
        <xdr:spPr>
          <a:xfrm>
            <a:off x="6408384" y="3633429"/>
            <a:ext cx="210314" cy="200055"/>
          </a:xfrm>
          <a:prstGeom prst="rect">
            <a:avLst/>
          </a:prstGeom>
          <a:noFill/>
        </xdr:spPr>
        <xdr:txBody>
          <a:bodyPr wrap="square" rtlCol="0">
            <a:spAutoFit/>
          </a:bodyPr>
          <a:lstStyle>
            <a:defPPr>
              <a:defRPr lang="en-US"/>
            </a:defPPr>
            <a:lvl1pPr marL="0" algn="l" defTabSz="914400" rtl="0" eaLnBrk="1" latinLnBrk="0" hangingPunct="1">
              <a:defRPr sz="1800" kern="1200">
                <a:solidFill>
                  <a:sysClr val="windowText" lastClr="000000"/>
                </a:solidFill>
                <a:latin typeface="Aptos" panose="02110004020202020204"/>
                <a:ea typeface="Aptos" panose="02110004020202020204"/>
                <a:cs typeface="Arial"/>
              </a:defRPr>
            </a:lvl1pPr>
            <a:lvl2pPr marL="457200" algn="l" defTabSz="914400" rtl="0" eaLnBrk="1" latinLnBrk="0" hangingPunct="1">
              <a:defRPr sz="1800" kern="1200">
                <a:solidFill>
                  <a:sysClr val="windowText" lastClr="000000"/>
                </a:solidFill>
                <a:latin typeface="Aptos" panose="02110004020202020204"/>
                <a:ea typeface="Aptos" panose="02110004020202020204"/>
                <a:cs typeface="Arial"/>
              </a:defRPr>
            </a:lvl2pPr>
            <a:lvl3pPr marL="914400" algn="l" defTabSz="914400" rtl="0" eaLnBrk="1" latinLnBrk="0" hangingPunct="1">
              <a:defRPr sz="1800" kern="1200">
                <a:solidFill>
                  <a:sysClr val="windowText" lastClr="000000"/>
                </a:solidFill>
                <a:latin typeface="Aptos" panose="02110004020202020204"/>
                <a:ea typeface="Aptos" panose="02110004020202020204"/>
                <a:cs typeface="Arial"/>
              </a:defRPr>
            </a:lvl3pPr>
            <a:lvl4pPr marL="1371600" algn="l" defTabSz="914400" rtl="0" eaLnBrk="1" latinLnBrk="0" hangingPunct="1">
              <a:defRPr sz="1800" kern="1200">
                <a:solidFill>
                  <a:sysClr val="windowText" lastClr="000000"/>
                </a:solidFill>
                <a:latin typeface="Aptos" panose="02110004020202020204"/>
                <a:ea typeface="Aptos" panose="02110004020202020204"/>
                <a:cs typeface="Arial"/>
              </a:defRPr>
            </a:lvl4pPr>
            <a:lvl5pPr marL="1828800" algn="l" defTabSz="914400" rtl="0" eaLnBrk="1" latinLnBrk="0" hangingPunct="1">
              <a:defRPr sz="1800" kern="1200">
                <a:solidFill>
                  <a:sysClr val="windowText" lastClr="000000"/>
                </a:solidFill>
                <a:latin typeface="Aptos" panose="02110004020202020204"/>
                <a:ea typeface="Aptos" panose="02110004020202020204"/>
                <a:cs typeface="Arial"/>
              </a:defRPr>
            </a:lvl5pPr>
            <a:lvl6pPr marL="2286000" algn="l" defTabSz="914400" rtl="0" eaLnBrk="1" latinLnBrk="0" hangingPunct="1">
              <a:defRPr sz="1800" kern="1200">
                <a:solidFill>
                  <a:sysClr val="windowText" lastClr="000000"/>
                </a:solidFill>
                <a:latin typeface="Aptos" panose="02110004020202020204"/>
                <a:ea typeface="Aptos" panose="02110004020202020204"/>
                <a:cs typeface="Arial"/>
              </a:defRPr>
            </a:lvl6pPr>
            <a:lvl7pPr marL="2743200" algn="l" defTabSz="914400" rtl="0" eaLnBrk="1" latinLnBrk="0" hangingPunct="1">
              <a:defRPr sz="1800" kern="1200">
                <a:solidFill>
                  <a:sysClr val="windowText" lastClr="000000"/>
                </a:solidFill>
                <a:latin typeface="Aptos" panose="02110004020202020204"/>
                <a:ea typeface="Aptos" panose="02110004020202020204"/>
                <a:cs typeface="Arial"/>
              </a:defRPr>
            </a:lvl7pPr>
            <a:lvl8pPr marL="3200400" algn="l" defTabSz="914400" rtl="0" eaLnBrk="1" latinLnBrk="0" hangingPunct="1">
              <a:defRPr sz="1800" kern="1200">
                <a:solidFill>
                  <a:sysClr val="windowText" lastClr="000000"/>
                </a:solidFill>
                <a:latin typeface="Aptos" panose="02110004020202020204"/>
                <a:ea typeface="Aptos" panose="02110004020202020204"/>
                <a:cs typeface="Arial"/>
              </a:defRPr>
            </a:lvl8pPr>
            <a:lvl9pPr marL="3657600" algn="l" defTabSz="914400" rtl="0" eaLnBrk="1" latinLnBrk="0" hangingPunct="1">
              <a:defRPr sz="1800" kern="1200">
                <a:solidFill>
                  <a:sysClr val="windowText" lastClr="000000"/>
                </a:solidFill>
                <a:latin typeface="Aptos" panose="02110004020202020204"/>
                <a:ea typeface="Aptos" panose="02110004020202020204"/>
                <a:cs typeface="Arial"/>
              </a:defRPr>
            </a:lvl9pPr>
          </a:lstStyle>
          <a:p>
            <a:r>
              <a:rPr lang="en-US" sz="700"/>
              <a:t> </a:t>
            </a:r>
          </a:p>
        </xdr:txBody>
      </xdr:sp>
      <xdr:sp macro="" textlink="">
        <xdr:nvSpPr>
          <xdr:cNvPr id="9" name="TextBox 22">
            <a:extLst>
              <a:ext uri="{FF2B5EF4-FFF2-40B4-BE49-F238E27FC236}">
                <a16:creationId xmlns:a16="http://schemas.microsoft.com/office/drawing/2014/main" id="{339945CD-9F7E-4D32-F3C2-56F8F55A9D8E}"/>
              </a:ext>
            </a:extLst>
          </xdr:cNvPr>
          <xdr:cNvSpPr txBox="1"/>
        </xdr:nvSpPr>
        <xdr:spPr>
          <a:xfrm>
            <a:off x="5071825" y="3836625"/>
            <a:ext cx="210314" cy="200055"/>
          </a:xfrm>
          <a:prstGeom prst="rect">
            <a:avLst/>
          </a:prstGeom>
          <a:noFill/>
        </xdr:spPr>
        <xdr:txBody>
          <a:bodyPr wrap="square" rtlCol="0">
            <a:spAutoFit/>
          </a:bodyPr>
          <a:lstStyle>
            <a:defPPr>
              <a:defRPr lang="en-US"/>
            </a:defPPr>
            <a:lvl1pPr marL="0" algn="l" defTabSz="914400" rtl="0" eaLnBrk="1" latinLnBrk="0" hangingPunct="1">
              <a:defRPr sz="1800" kern="1200">
                <a:solidFill>
                  <a:sysClr val="windowText" lastClr="000000"/>
                </a:solidFill>
                <a:latin typeface="Aptos" panose="02110004020202020204"/>
                <a:ea typeface="Aptos" panose="02110004020202020204"/>
                <a:cs typeface="Arial"/>
              </a:defRPr>
            </a:lvl1pPr>
            <a:lvl2pPr marL="457200" algn="l" defTabSz="914400" rtl="0" eaLnBrk="1" latinLnBrk="0" hangingPunct="1">
              <a:defRPr sz="1800" kern="1200">
                <a:solidFill>
                  <a:sysClr val="windowText" lastClr="000000"/>
                </a:solidFill>
                <a:latin typeface="Aptos" panose="02110004020202020204"/>
                <a:ea typeface="Aptos" panose="02110004020202020204"/>
                <a:cs typeface="Arial"/>
              </a:defRPr>
            </a:lvl2pPr>
            <a:lvl3pPr marL="914400" algn="l" defTabSz="914400" rtl="0" eaLnBrk="1" latinLnBrk="0" hangingPunct="1">
              <a:defRPr sz="1800" kern="1200">
                <a:solidFill>
                  <a:sysClr val="windowText" lastClr="000000"/>
                </a:solidFill>
                <a:latin typeface="Aptos" panose="02110004020202020204"/>
                <a:ea typeface="Aptos" panose="02110004020202020204"/>
                <a:cs typeface="Arial"/>
              </a:defRPr>
            </a:lvl3pPr>
            <a:lvl4pPr marL="1371600" algn="l" defTabSz="914400" rtl="0" eaLnBrk="1" latinLnBrk="0" hangingPunct="1">
              <a:defRPr sz="1800" kern="1200">
                <a:solidFill>
                  <a:sysClr val="windowText" lastClr="000000"/>
                </a:solidFill>
                <a:latin typeface="Aptos" panose="02110004020202020204"/>
                <a:ea typeface="Aptos" panose="02110004020202020204"/>
                <a:cs typeface="Arial"/>
              </a:defRPr>
            </a:lvl4pPr>
            <a:lvl5pPr marL="1828800" algn="l" defTabSz="914400" rtl="0" eaLnBrk="1" latinLnBrk="0" hangingPunct="1">
              <a:defRPr sz="1800" kern="1200">
                <a:solidFill>
                  <a:sysClr val="windowText" lastClr="000000"/>
                </a:solidFill>
                <a:latin typeface="Aptos" panose="02110004020202020204"/>
                <a:ea typeface="Aptos" panose="02110004020202020204"/>
                <a:cs typeface="Arial"/>
              </a:defRPr>
            </a:lvl5pPr>
            <a:lvl6pPr marL="2286000" algn="l" defTabSz="914400" rtl="0" eaLnBrk="1" latinLnBrk="0" hangingPunct="1">
              <a:defRPr sz="1800" kern="1200">
                <a:solidFill>
                  <a:sysClr val="windowText" lastClr="000000"/>
                </a:solidFill>
                <a:latin typeface="Aptos" panose="02110004020202020204"/>
                <a:ea typeface="Aptos" panose="02110004020202020204"/>
                <a:cs typeface="Arial"/>
              </a:defRPr>
            </a:lvl6pPr>
            <a:lvl7pPr marL="2743200" algn="l" defTabSz="914400" rtl="0" eaLnBrk="1" latinLnBrk="0" hangingPunct="1">
              <a:defRPr sz="1800" kern="1200">
                <a:solidFill>
                  <a:sysClr val="windowText" lastClr="000000"/>
                </a:solidFill>
                <a:latin typeface="Aptos" panose="02110004020202020204"/>
                <a:ea typeface="Aptos" panose="02110004020202020204"/>
                <a:cs typeface="Arial"/>
              </a:defRPr>
            </a:lvl7pPr>
            <a:lvl8pPr marL="3200400" algn="l" defTabSz="914400" rtl="0" eaLnBrk="1" latinLnBrk="0" hangingPunct="1">
              <a:defRPr sz="1800" kern="1200">
                <a:solidFill>
                  <a:sysClr val="windowText" lastClr="000000"/>
                </a:solidFill>
                <a:latin typeface="Aptos" panose="02110004020202020204"/>
                <a:ea typeface="Aptos" panose="02110004020202020204"/>
                <a:cs typeface="Arial"/>
              </a:defRPr>
            </a:lvl8pPr>
            <a:lvl9pPr marL="3657600" algn="l" defTabSz="914400" rtl="0" eaLnBrk="1" latinLnBrk="0" hangingPunct="1">
              <a:defRPr sz="1800" kern="1200">
                <a:solidFill>
                  <a:sysClr val="windowText" lastClr="000000"/>
                </a:solidFill>
                <a:latin typeface="Aptos" panose="02110004020202020204"/>
                <a:ea typeface="Aptos" panose="02110004020202020204"/>
                <a:cs typeface="Arial"/>
              </a:defRPr>
            </a:lvl9pPr>
          </a:lstStyle>
          <a:p>
            <a:r>
              <a:rPr lang="en-US" sz="700"/>
              <a:t> </a:t>
            </a:r>
          </a:p>
        </xdr:txBody>
      </xdr:sp>
      <xdr:grpSp>
        <xdr:nvGrpSpPr>
          <xdr:cNvPr id="10" name="Group 9">
            <a:extLst>
              <a:ext uri="{FF2B5EF4-FFF2-40B4-BE49-F238E27FC236}">
                <a16:creationId xmlns:a16="http://schemas.microsoft.com/office/drawing/2014/main" id="{105ACAF7-DCF6-FC99-1DDC-B6F2A87D3F14}"/>
              </a:ext>
            </a:extLst>
          </xdr:cNvPr>
          <xdr:cNvGrpSpPr/>
        </xdr:nvGrpSpPr>
        <xdr:grpSpPr>
          <a:xfrm>
            <a:off x="3261069" y="2950642"/>
            <a:ext cx="1892808" cy="856611"/>
            <a:chOff x="2897015" y="2950642"/>
            <a:chExt cx="1892808" cy="856611"/>
          </a:xfrm>
        </xdr:grpSpPr>
        <xdr:sp macro="" textlink="">
          <xdr:nvSpPr>
            <xdr:cNvPr id="14" name="Rectangle 13">
              <a:extLst>
                <a:ext uri="{FF2B5EF4-FFF2-40B4-BE49-F238E27FC236}">
                  <a16:creationId xmlns:a16="http://schemas.microsoft.com/office/drawing/2014/main" id="{0FD55899-24BF-24FF-E3AF-FAFC43644FC1}"/>
                </a:ext>
              </a:extLst>
            </xdr:cNvPr>
            <xdr:cNvSpPr/>
          </xdr:nvSpPr>
          <xdr:spPr>
            <a:xfrm>
              <a:off x="2897015" y="2950642"/>
              <a:ext cx="1892808" cy="502920"/>
            </a:xfrm>
            <a:prstGeom prst="rect">
              <a:avLst/>
            </a:prstGeom>
            <a:solidFill>
              <a:srgbClr val="E8E8E8">
                <a:lumMod val="50000"/>
              </a:srgbClr>
            </a:solidFill>
            <a:ln w="1905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ysClr val="window" lastClr="FFFFFF"/>
                  </a:solidFill>
                  <a:latin typeface="Aptos" panose="02110004020202020204"/>
                  <a:ea typeface="Aptos" panose="02110004020202020204"/>
                  <a:cs typeface="Arial"/>
                </a:defRPr>
              </a:lvl1pPr>
              <a:lvl2pPr marL="457200" algn="l" defTabSz="914400" rtl="0" eaLnBrk="1" latinLnBrk="0" hangingPunct="1">
                <a:defRPr sz="1800" kern="1200">
                  <a:solidFill>
                    <a:sysClr val="window" lastClr="FFFFFF"/>
                  </a:solidFill>
                  <a:latin typeface="Aptos" panose="02110004020202020204"/>
                  <a:ea typeface="Aptos" panose="02110004020202020204"/>
                  <a:cs typeface="Arial"/>
                </a:defRPr>
              </a:lvl2pPr>
              <a:lvl3pPr marL="914400" algn="l" defTabSz="914400" rtl="0" eaLnBrk="1" latinLnBrk="0" hangingPunct="1">
                <a:defRPr sz="1800" kern="1200">
                  <a:solidFill>
                    <a:sysClr val="window" lastClr="FFFFFF"/>
                  </a:solidFill>
                  <a:latin typeface="Aptos" panose="02110004020202020204"/>
                  <a:ea typeface="Aptos" panose="02110004020202020204"/>
                  <a:cs typeface="Arial"/>
                </a:defRPr>
              </a:lvl3pPr>
              <a:lvl4pPr marL="1371600" algn="l" defTabSz="914400" rtl="0" eaLnBrk="1" latinLnBrk="0" hangingPunct="1">
                <a:defRPr sz="1800" kern="1200">
                  <a:solidFill>
                    <a:sysClr val="window" lastClr="FFFFFF"/>
                  </a:solidFill>
                  <a:latin typeface="Aptos" panose="02110004020202020204"/>
                  <a:ea typeface="Aptos" panose="02110004020202020204"/>
                  <a:cs typeface="Arial"/>
                </a:defRPr>
              </a:lvl4pPr>
              <a:lvl5pPr marL="1828800" algn="l" defTabSz="914400" rtl="0" eaLnBrk="1" latinLnBrk="0" hangingPunct="1">
                <a:defRPr sz="1800" kern="1200">
                  <a:solidFill>
                    <a:sysClr val="window" lastClr="FFFFFF"/>
                  </a:solidFill>
                  <a:latin typeface="Aptos" panose="02110004020202020204"/>
                  <a:ea typeface="Aptos" panose="02110004020202020204"/>
                  <a:cs typeface="Arial"/>
                </a:defRPr>
              </a:lvl5pPr>
              <a:lvl6pPr marL="2286000" algn="l" defTabSz="914400" rtl="0" eaLnBrk="1" latinLnBrk="0" hangingPunct="1">
                <a:defRPr sz="1800" kern="1200">
                  <a:solidFill>
                    <a:sysClr val="window" lastClr="FFFFFF"/>
                  </a:solidFill>
                  <a:latin typeface="Aptos" panose="02110004020202020204"/>
                  <a:ea typeface="Aptos" panose="02110004020202020204"/>
                  <a:cs typeface="Arial"/>
                </a:defRPr>
              </a:lvl6pPr>
              <a:lvl7pPr marL="2743200" algn="l" defTabSz="914400" rtl="0" eaLnBrk="1" latinLnBrk="0" hangingPunct="1">
                <a:defRPr sz="1800" kern="1200">
                  <a:solidFill>
                    <a:sysClr val="window" lastClr="FFFFFF"/>
                  </a:solidFill>
                  <a:latin typeface="Aptos" panose="02110004020202020204"/>
                  <a:ea typeface="Aptos" panose="02110004020202020204"/>
                  <a:cs typeface="Arial"/>
                </a:defRPr>
              </a:lvl7pPr>
              <a:lvl8pPr marL="3200400" algn="l" defTabSz="914400" rtl="0" eaLnBrk="1" latinLnBrk="0" hangingPunct="1">
                <a:defRPr sz="1800" kern="1200">
                  <a:solidFill>
                    <a:sysClr val="window" lastClr="FFFFFF"/>
                  </a:solidFill>
                  <a:latin typeface="Aptos" panose="02110004020202020204"/>
                  <a:ea typeface="Aptos" panose="02110004020202020204"/>
                  <a:cs typeface="Arial"/>
                </a:defRPr>
              </a:lvl8pPr>
              <a:lvl9pPr marL="3657600" algn="l" defTabSz="914400" rtl="0" eaLnBrk="1" latinLnBrk="0" hangingPunct="1">
                <a:defRPr sz="1800" kern="1200">
                  <a:solidFill>
                    <a:sysClr val="window" lastClr="FFFFFF"/>
                  </a:solidFill>
                  <a:latin typeface="Aptos" panose="02110004020202020204"/>
                  <a:ea typeface="Aptos" panose="02110004020202020204"/>
                  <a:cs typeface="Arial"/>
                </a:defRPr>
              </a:lvl9pPr>
            </a:lstStyle>
            <a:p>
              <a:pPr algn="ctr"/>
              <a:r>
                <a:rPr lang="en-US" sz="1100" b="1">
                  <a:latin typeface="Garamond" panose="02020404030301010803" pitchFamily="18" charset="0"/>
                </a:rPr>
                <a:t>Petco</a:t>
              </a:r>
            </a:p>
            <a:p>
              <a:pPr algn="ctr"/>
              <a:r>
                <a:rPr lang="en-US" sz="1100" b="1">
                  <a:latin typeface="Garamond" panose="02020404030301010803" pitchFamily="18" charset="0"/>
                </a:rPr>
                <a:t>Issuer/Borrower</a:t>
              </a:r>
            </a:p>
          </xdr:txBody>
        </xdr:sp>
        <xdr:cxnSp macro="">
          <xdr:nvCxnSpPr>
            <xdr:cNvPr id="15" name="Straight Connector 14">
              <a:extLst>
                <a:ext uri="{FF2B5EF4-FFF2-40B4-BE49-F238E27FC236}">
                  <a16:creationId xmlns:a16="http://schemas.microsoft.com/office/drawing/2014/main" id="{B0890E27-A3BA-D894-AE40-EA3350A71220}"/>
                </a:ext>
              </a:extLst>
            </xdr:cNvPr>
            <xdr:cNvCxnSpPr>
              <a:cxnSpLocks/>
            </xdr:cNvCxnSpPr>
          </xdr:nvCxnSpPr>
          <xdr:spPr>
            <a:xfrm flipV="1">
              <a:off x="3836540" y="3459604"/>
              <a:ext cx="0" cy="347649"/>
            </a:xfrm>
            <a:prstGeom prst="line">
              <a:avLst/>
            </a:prstGeom>
            <a:noFill/>
            <a:ln w="9525" cap="flat" cmpd="sng" algn="ctr">
              <a:solidFill>
                <a:sysClr val="windowText" lastClr="000000"/>
              </a:solidFill>
              <a:prstDash val="solid"/>
              <a:miter lim="800000"/>
            </a:ln>
            <a:effectLst/>
          </xdr:spPr>
          <xdr:style>
            <a:lnRef idx="1">
              <a:schemeClr val="accent1"/>
            </a:lnRef>
            <a:fillRef idx="0">
              <a:schemeClr val="accent1"/>
            </a:fillRef>
            <a:effectRef idx="0">
              <a:schemeClr val="accent1"/>
            </a:effectRef>
            <a:fontRef idx="minor">
              <a:schemeClr val="tx1"/>
            </a:fontRef>
          </xdr:style>
        </xdr:cxnSp>
      </xdr:grpSp>
      <xdr:grpSp>
        <xdr:nvGrpSpPr>
          <xdr:cNvPr id="11" name="Group 10">
            <a:extLst>
              <a:ext uri="{FF2B5EF4-FFF2-40B4-BE49-F238E27FC236}">
                <a16:creationId xmlns:a16="http://schemas.microsoft.com/office/drawing/2014/main" id="{061A7D56-2781-4535-13D3-9806739A1F63}"/>
              </a:ext>
            </a:extLst>
          </xdr:cNvPr>
          <xdr:cNvGrpSpPr/>
        </xdr:nvGrpSpPr>
        <xdr:grpSpPr>
          <a:xfrm>
            <a:off x="3254190" y="3833484"/>
            <a:ext cx="1892808" cy="1291907"/>
            <a:chOff x="2958888" y="3833484"/>
            <a:chExt cx="1892808" cy="1291907"/>
          </a:xfrm>
        </xdr:grpSpPr>
        <xdr:sp macro="" textlink="">
          <xdr:nvSpPr>
            <xdr:cNvPr id="12" name="Rectangle 11">
              <a:extLst>
                <a:ext uri="{FF2B5EF4-FFF2-40B4-BE49-F238E27FC236}">
                  <a16:creationId xmlns:a16="http://schemas.microsoft.com/office/drawing/2014/main" id="{3FEE2F8A-44A4-6132-6963-71ED0EAE990D}"/>
                </a:ext>
              </a:extLst>
            </xdr:cNvPr>
            <xdr:cNvSpPr/>
          </xdr:nvSpPr>
          <xdr:spPr>
            <a:xfrm>
              <a:off x="2958888" y="4058297"/>
              <a:ext cx="1892808" cy="1067094"/>
            </a:xfrm>
            <a:prstGeom prst="rect">
              <a:avLst/>
            </a:prstGeom>
            <a:solidFill>
              <a:srgbClr val="E8E8E8">
                <a:lumMod val="50000"/>
              </a:srgbClr>
            </a:solidFill>
            <a:ln w="1905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ysClr val="window" lastClr="FFFFFF"/>
                  </a:solidFill>
                  <a:latin typeface="Aptos" panose="02110004020202020204"/>
                  <a:ea typeface="Aptos" panose="02110004020202020204"/>
                  <a:cs typeface="Arial"/>
                </a:defRPr>
              </a:lvl1pPr>
              <a:lvl2pPr marL="457200" algn="l" defTabSz="914400" rtl="0" eaLnBrk="1" latinLnBrk="0" hangingPunct="1">
                <a:defRPr sz="1800" kern="1200">
                  <a:solidFill>
                    <a:sysClr val="window" lastClr="FFFFFF"/>
                  </a:solidFill>
                  <a:latin typeface="Aptos" panose="02110004020202020204"/>
                  <a:ea typeface="Aptos" panose="02110004020202020204"/>
                  <a:cs typeface="Arial"/>
                </a:defRPr>
              </a:lvl2pPr>
              <a:lvl3pPr marL="914400" algn="l" defTabSz="914400" rtl="0" eaLnBrk="1" latinLnBrk="0" hangingPunct="1">
                <a:defRPr sz="1800" kern="1200">
                  <a:solidFill>
                    <a:sysClr val="window" lastClr="FFFFFF"/>
                  </a:solidFill>
                  <a:latin typeface="Aptos" panose="02110004020202020204"/>
                  <a:ea typeface="Aptos" panose="02110004020202020204"/>
                  <a:cs typeface="Arial"/>
                </a:defRPr>
              </a:lvl3pPr>
              <a:lvl4pPr marL="1371600" algn="l" defTabSz="914400" rtl="0" eaLnBrk="1" latinLnBrk="0" hangingPunct="1">
                <a:defRPr sz="1800" kern="1200">
                  <a:solidFill>
                    <a:sysClr val="window" lastClr="FFFFFF"/>
                  </a:solidFill>
                  <a:latin typeface="Aptos" panose="02110004020202020204"/>
                  <a:ea typeface="Aptos" panose="02110004020202020204"/>
                  <a:cs typeface="Arial"/>
                </a:defRPr>
              </a:lvl4pPr>
              <a:lvl5pPr marL="1828800" algn="l" defTabSz="914400" rtl="0" eaLnBrk="1" latinLnBrk="0" hangingPunct="1">
                <a:defRPr sz="1800" kern="1200">
                  <a:solidFill>
                    <a:sysClr val="window" lastClr="FFFFFF"/>
                  </a:solidFill>
                  <a:latin typeface="Aptos" panose="02110004020202020204"/>
                  <a:ea typeface="Aptos" panose="02110004020202020204"/>
                  <a:cs typeface="Arial"/>
                </a:defRPr>
              </a:lvl5pPr>
              <a:lvl6pPr marL="2286000" algn="l" defTabSz="914400" rtl="0" eaLnBrk="1" latinLnBrk="0" hangingPunct="1">
                <a:defRPr sz="1800" kern="1200">
                  <a:solidFill>
                    <a:sysClr val="window" lastClr="FFFFFF"/>
                  </a:solidFill>
                  <a:latin typeface="Aptos" panose="02110004020202020204"/>
                  <a:ea typeface="Aptos" panose="02110004020202020204"/>
                  <a:cs typeface="Arial"/>
                </a:defRPr>
              </a:lvl6pPr>
              <a:lvl7pPr marL="2743200" algn="l" defTabSz="914400" rtl="0" eaLnBrk="1" latinLnBrk="0" hangingPunct="1">
                <a:defRPr sz="1800" kern="1200">
                  <a:solidFill>
                    <a:sysClr val="window" lastClr="FFFFFF"/>
                  </a:solidFill>
                  <a:latin typeface="Aptos" panose="02110004020202020204"/>
                  <a:ea typeface="Aptos" panose="02110004020202020204"/>
                  <a:cs typeface="Arial"/>
                </a:defRPr>
              </a:lvl7pPr>
              <a:lvl8pPr marL="3200400" algn="l" defTabSz="914400" rtl="0" eaLnBrk="1" latinLnBrk="0" hangingPunct="1">
                <a:defRPr sz="1800" kern="1200">
                  <a:solidFill>
                    <a:sysClr val="window" lastClr="FFFFFF"/>
                  </a:solidFill>
                  <a:latin typeface="Aptos" panose="02110004020202020204"/>
                  <a:ea typeface="Aptos" panose="02110004020202020204"/>
                  <a:cs typeface="Arial"/>
                </a:defRPr>
              </a:lvl8pPr>
              <a:lvl9pPr marL="3657600" algn="l" defTabSz="914400" rtl="0" eaLnBrk="1" latinLnBrk="0" hangingPunct="1">
                <a:defRPr sz="1800" kern="1200">
                  <a:solidFill>
                    <a:sysClr val="window" lastClr="FFFFFF"/>
                  </a:solidFill>
                  <a:latin typeface="Aptos" panose="02110004020202020204"/>
                  <a:ea typeface="Aptos" panose="02110004020202020204"/>
                  <a:cs typeface="Arial"/>
                </a:defRPr>
              </a:lvl9pPr>
            </a:lstStyle>
            <a:p>
              <a:pPr algn="ctr"/>
              <a:r>
                <a:rPr lang="en-US" sz="1100" b="1">
                  <a:latin typeface="Garamond" panose="02020404030301010803" pitchFamily="18" charset="0"/>
                </a:rPr>
                <a:t>Operating Subsidiaries</a:t>
              </a:r>
            </a:p>
            <a:p>
              <a:pPr algn="ctr"/>
              <a:r>
                <a:rPr lang="en-US" sz="1100" b="1">
                  <a:latin typeface="Garamond" panose="02020404030301010803" pitchFamily="18" charset="0"/>
                </a:rPr>
                <a:t>Bank Debt Guarantor</a:t>
              </a:r>
            </a:p>
            <a:p>
              <a:pPr algn="ctr"/>
              <a:r>
                <a:rPr lang="en-US" sz="1100" b="1">
                  <a:latin typeface="Garamond" panose="02020404030301010803" pitchFamily="18" charset="0"/>
                </a:rPr>
                <a:t>Bond Guarantor</a:t>
              </a:r>
            </a:p>
          </xdr:txBody>
        </xdr:sp>
        <xdr:cxnSp macro="">
          <xdr:nvCxnSpPr>
            <xdr:cNvPr id="13" name="Straight Connector 12">
              <a:extLst>
                <a:ext uri="{FF2B5EF4-FFF2-40B4-BE49-F238E27FC236}">
                  <a16:creationId xmlns:a16="http://schemas.microsoft.com/office/drawing/2014/main" id="{D236B5F8-0CEC-9D63-5614-3A99885B1F28}"/>
                </a:ext>
              </a:extLst>
            </xdr:cNvPr>
            <xdr:cNvCxnSpPr>
              <a:cxnSpLocks/>
              <a:endCxn id="12" idx="0"/>
            </xdr:cNvCxnSpPr>
          </xdr:nvCxnSpPr>
          <xdr:spPr>
            <a:xfrm>
              <a:off x="3905292" y="3833484"/>
              <a:ext cx="1" cy="224813"/>
            </a:xfrm>
            <a:prstGeom prst="line">
              <a:avLst/>
            </a:prstGeom>
            <a:noFill/>
            <a:ln w="9525" cap="flat" cmpd="sng" algn="ctr">
              <a:solidFill>
                <a:sysClr val="windowText" lastClr="000000"/>
              </a:solidFill>
              <a:prstDash val="solid"/>
              <a:miter lim="800000"/>
            </a:ln>
            <a:effectLst/>
          </xdr:spPr>
          <xdr:style>
            <a:lnRef idx="1">
              <a:schemeClr val="accent1"/>
            </a:lnRef>
            <a:fillRef idx="0">
              <a:schemeClr val="accent1"/>
            </a:fillRef>
            <a:effectRef idx="0">
              <a:schemeClr val="accent1"/>
            </a:effectRef>
            <a:fontRef idx="minor">
              <a:schemeClr val="tx1"/>
            </a:fontRef>
          </xdr:style>
        </xdr:cxnSp>
      </xdr:grpSp>
    </xdr:grpSp>
    <xdr:clientData/>
  </xdr:twoCellAnchor>
  <xdr:twoCellAnchor>
    <xdr:from>
      <xdr:col>8</xdr:col>
      <xdr:colOff>309782</xdr:colOff>
      <xdr:row>11</xdr:row>
      <xdr:rowOff>104587</xdr:rowOff>
    </xdr:from>
    <xdr:to>
      <xdr:col>16</xdr:col>
      <xdr:colOff>0</xdr:colOff>
      <xdr:row>11</xdr:row>
      <xdr:rowOff>110176</xdr:rowOff>
    </xdr:to>
    <xdr:cxnSp macro="">
      <xdr:nvCxnSpPr>
        <xdr:cNvPr id="16" name="Straight Connector 15">
          <a:extLst>
            <a:ext uri="{FF2B5EF4-FFF2-40B4-BE49-F238E27FC236}">
              <a16:creationId xmlns:a16="http://schemas.microsoft.com/office/drawing/2014/main" id="{AEDA545B-30FF-437E-8D80-0D2E6C6B38E1}"/>
            </a:ext>
          </a:extLst>
        </xdr:cNvPr>
        <xdr:cNvCxnSpPr>
          <a:cxnSpLocks/>
        </xdr:cNvCxnSpPr>
      </xdr:nvCxnSpPr>
      <xdr:spPr>
        <a:xfrm flipV="1">
          <a:off x="7362017" y="2211293"/>
          <a:ext cx="4277159" cy="5589"/>
        </a:xfrm>
        <a:prstGeom prst="line">
          <a:avLst/>
        </a:prstGeom>
        <a:noFill/>
        <a:ln w="9525" cap="flat" cmpd="sng" algn="ctr">
          <a:solidFill>
            <a:sysClr val="windowText" lastClr="000000"/>
          </a:solidFill>
          <a:prstDash val="solid"/>
          <a:miter lim="800000"/>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593675</xdr:colOff>
      <xdr:row>11</xdr:row>
      <xdr:rowOff>53821</xdr:rowOff>
    </xdr:from>
    <xdr:to>
      <xdr:col>15</xdr:col>
      <xdr:colOff>593675</xdr:colOff>
      <xdr:row>12</xdr:row>
      <xdr:rowOff>132589</xdr:rowOff>
    </xdr:to>
    <xdr:cxnSp macro="">
      <xdr:nvCxnSpPr>
        <xdr:cNvPr id="19" name="Straight Connector 18">
          <a:extLst>
            <a:ext uri="{FF2B5EF4-FFF2-40B4-BE49-F238E27FC236}">
              <a16:creationId xmlns:a16="http://schemas.microsoft.com/office/drawing/2014/main" id="{180AB764-DC80-4973-8259-0516DEB40322}"/>
            </a:ext>
          </a:extLst>
        </xdr:cNvPr>
        <xdr:cNvCxnSpPr>
          <a:cxnSpLocks/>
        </xdr:cNvCxnSpPr>
      </xdr:nvCxnSpPr>
      <xdr:spPr>
        <a:xfrm flipV="1">
          <a:off x="11620263" y="2160527"/>
          <a:ext cx="0" cy="273003"/>
        </a:xfrm>
        <a:prstGeom prst="line">
          <a:avLst/>
        </a:prstGeom>
        <a:noFill/>
        <a:ln w="9525" cap="flat" cmpd="sng" algn="ctr">
          <a:solidFill>
            <a:sysClr val="windowText" lastClr="000000"/>
          </a:solidFill>
          <a:prstDash val="solid"/>
          <a:miter lim="800000"/>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212663</xdr:colOff>
      <xdr:row>18</xdr:row>
      <xdr:rowOff>135996</xdr:rowOff>
    </xdr:from>
    <xdr:to>
      <xdr:col>17</xdr:col>
      <xdr:colOff>671157</xdr:colOff>
      <xdr:row>20</xdr:row>
      <xdr:rowOff>157401</xdr:rowOff>
    </xdr:to>
    <xdr:sp macro="" textlink="">
      <xdr:nvSpPr>
        <xdr:cNvPr id="21" name="Rectangle 20">
          <a:extLst>
            <a:ext uri="{FF2B5EF4-FFF2-40B4-BE49-F238E27FC236}">
              <a16:creationId xmlns:a16="http://schemas.microsoft.com/office/drawing/2014/main" id="{C48820F1-9D6B-414C-A1C2-D72FB13041A6}"/>
            </a:ext>
          </a:extLst>
        </xdr:cNvPr>
        <xdr:cNvSpPr/>
      </xdr:nvSpPr>
      <xdr:spPr>
        <a:xfrm>
          <a:off x="10014075" y="3557525"/>
          <a:ext cx="2908847" cy="394935"/>
        </a:xfrm>
        <a:prstGeom prst="rect">
          <a:avLst/>
        </a:prstGeom>
        <a:solidFill>
          <a:srgbClr val="E8E8E8">
            <a:lumMod val="50000"/>
          </a:srgbClr>
        </a:solidFill>
        <a:ln w="1905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ysClr val="window" lastClr="FFFFFF"/>
              </a:solidFill>
              <a:latin typeface="Aptos" panose="02110004020202020204"/>
              <a:ea typeface="Aptos" panose="02110004020202020204"/>
              <a:cs typeface="Arial"/>
            </a:defRPr>
          </a:lvl1pPr>
          <a:lvl2pPr marL="457200" algn="l" defTabSz="914400" rtl="0" eaLnBrk="1" latinLnBrk="0" hangingPunct="1">
            <a:defRPr sz="1800" kern="1200">
              <a:solidFill>
                <a:sysClr val="window" lastClr="FFFFFF"/>
              </a:solidFill>
              <a:latin typeface="Aptos" panose="02110004020202020204"/>
              <a:ea typeface="Aptos" panose="02110004020202020204"/>
              <a:cs typeface="Arial"/>
            </a:defRPr>
          </a:lvl2pPr>
          <a:lvl3pPr marL="914400" algn="l" defTabSz="914400" rtl="0" eaLnBrk="1" latinLnBrk="0" hangingPunct="1">
            <a:defRPr sz="1800" kern="1200">
              <a:solidFill>
                <a:sysClr val="window" lastClr="FFFFFF"/>
              </a:solidFill>
              <a:latin typeface="Aptos" panose="02110004020202020204"/>
              <a:ea typeface="Aptos" panose="02110004020202020204"/>
              <a:cs typeface="Arial"/>
            </a:defRPr>
          </a:lvl3pPr>
          <a:lvl4pPr marL="1371600" algn="l" defTabSz="914400" rtl="0" eaLnBrk="1" latinLnBrk="0" hangingPunct="1">
            <a:defRPr sz="1800" kern="1200">
              <a:solidFill>
                <a:sysClr val="window" lastClr="FFFFFF"/>
              </a:solidFill>
              <a:latin typeface="Aptos" panose="02110004020202020204"/>
              <a:ea typeface="Aptos" panose="02110004020202020204"/>
              <a:cs typeface="Arial"/>
            </a:defRPr>
          </a:lvl4pPr>
          <a:lvl5pPr marL="1828800" algn="l" defTabSz="914400" rtl="0" eaLnBrk="1" latinLnBrk="0" hangingPunct="1">
            <a:defRPr sz="1800" kern="1200">
              <a:solidFill>
                <a:sysClr val="window" lastClr="FFFFFF"/>
              </a:solidFill>
              <a:latin typeface="Aptos" panose="02110004020202020204"/>
              <a:ea typeface="Aptos" panose="02110004020202020204"/>
              <a:cs typeface="Arial"/>
            </a:defRPr>
          </a:lvl5pPr>
          <a:lvl6pPr marL="2286000" algn="l" defTabSz="914400" rtl="0" eaLnBrk="1" latinLnBrk="0" hangingPunct="1">
            <a:defRPr sz="1800" kern="1200">
              <a:solidFill>
                <a:sysClr val="window" lastClr="FFFFFF"/>
              </a:solidFill>
              <a:latin typeface="Aptos" panose="02110004020202020204"/>
              <a:ea typeface="Aptos" panose="02110004020202020204"/>
              <a:cs typeface="Arial"/>
            </a:defRPr>
          </a:lvl6pPr>
          <a:lvl7pPr marL="2743200" algn="l" defTabSz="914400" rtl="0" eaLnBrk="1" latinLnBrk="0" hangingPunct="1">
            <a:defRPr sz="1800" kern="1200">
              <a:solidFill>
                <a:sysClr val="window" lastClr="FFFFFF"/>
              </a:solidFill>
              <a:latin typeface="Aptos" panose="02110004020202020204"/>
              <a:ea typeface="Aptos" panose="02110004020202020204"/>
              <a:cs typeface="Arial"/>
            </a:defRPr>
          </a:lvl7pPr>
          <a:lvl8pPr marL="3200400" algn="l" defTabSz="914400" rtl="0" eaLnBrk="1" latinLnBrk="0" hangingPunct="1">
            <a:defRPr sz="1800" kern="1200">
              <a:solidFill>
                <a:sysClr val="window" lastClr="FFFFFF"/>
              </a:solidFill>
              <a:latin typeface="Aptos" panose="02110004020202020204"/>
              <a:ea typeface="Aptos" panose="02110004020202020204"/>
              <a:cs typeface="Arial"/>
            </a:defRPr>
          </a:lvl8pPr>
          <a:lvl9pPr marL="3657600" algn="l" defTabSz="914400" rtl="0" eaLnBrk="1" latinLnBrk="0" hangingPunct="1">
            <a:defRPr sz="1800" kern="1200">
              <a:solidFill>
                <a:sysClr val="window" lastClr="FFFFFF"/>
              </a:solidFill>
              <a:latin typeface="Aptos" panose="02110004020202020204"/>
              <a:ea typeface="Aptos" panose="02110004020202020204"/>
              <a:cs typeface="Arial"/>
            </a:defRPr>
          </a:lvl9pPr>
        </a:lstStyle>
        <a:p>
          <a:pPr algn="ctr"/>
          <a:r>
            <a:rPr lang="en-US" sz="1100" b="1">
              <a:latin typeface="Garamond" panose="02020404030301010803" pitchFamily="18" charset="0"/>
            </a:rPr>
            <a:t>Mexican JV Business</a:t>
          </a:r>
        </a:p>
        <a:p>
          <a:pPr algn="ctr"/>
          <a:r>
            <a:rPr lang="en-US" sz="1100" b="1">
              <a:latin typeface="Garamond" panose="02020404030301010803" pitchFamily="18" charset="0"/>
            </a:rPr>
            <a:t>Not</a:t>
          </a:r>
          <a:r>
            <a:rPr lang="en-US" sz="1100" b="1" baseline="0">
              <a:latin typeface="Garamond" panose="02020404030301010803" pitchFamily="18" charset="0"/>
            </a:rPr>
            <a:t> Part of the Restricted Group</a:t>
          </a:r>
          <a:endParaRPr lang="en-US" sz="1100" b="1">
            <a:latin typeface="Garamond" panose="02020404030301010803" pitchFamily="18" charset="0"/>
          </a:endParaRPr>
        </a:p>
      </xdr:txBody>
    </xdr:sp>
    <xdr:clientData/>
  </xdr:twoCellAnchor>
  <xdr:twoCellAnchor>
    <xdr:from>
      <xdr:col>15</xdr:col>
      <xdr:colOff>589190</xdr:colOff>
      <xdr:row>17</xdr:row>
      <xdr:rowOff>34404</xdr:rowOff>
    </xdr:from>
    <xdr:to>
      <xdr:col>15</xdr:col>
      <xdr:colOff>589190</xdr:colOff>
      <xdr:row>18</xdr:row>
      <xdr:rowOff>120643</xdr:rowOff>
    </xdr:to>
    <xdr:cxnSp macro="">
      <xdr:nvCxnSpPr>
        <xdr:cNvPr id="22" name="Straight Connector 21">
          <a:extLst>
            <a:ext uri="{FF2B5EF4-FFF2-40B4-BE49-F238E27FC236}">
              <a16:creationId xmlns:a16="http://schemas.microsoft.com/office/drawing/2014/main" id="{330384FB-5C7F-4BFD-9A34-39E4D476FCF4}"/>
            </a:ext>
          </a:extLst>
        </xdr:cNvPr>
        <xdr:cNvCxnSpPr>
          <a:cxnSpLocks/>
        </xdr:cNvCxnSpPr>
      </xdr:nvCxnSpPr>
      <xdr:spPr>
        <a:xfrm flipV="1">
          <a:off x="11615778" y="3269169"/>
          <a:ext cx="0" cy="273003"/>
        </a:xfrm>
        <a:prstGeom prst="line">
          <a:avLst/>
        </a:prstGeom>
        <a:noFill/>
        <a:ln w="9525" cap="flat" cmpd="sng" algn="ctr">
          <a:solidFill>
            <a:sysClr val="windowText" lastClr="000000"/>
          </a:solidFill>
          <a:prstDash val="solid"/>
          <a:miter lim="800000"/>
        </a:ln>
        <a:effectLst/>
      </xdr:spPr>
      <xdr:style>
        <a:lnRef idx="1">
          <a:schemeClr val="accent1"/>
        </a:lnRef>
        <a:fillRef idx="0">
          <a:schemeClr val="accent1"/>
        </a:fillRef>
        <a:effectRef idx="0">
          <a:schemeClr val="accent1"/>
        </a:effectRef>
        <a:fontRef idx="minor">
          <a:schemeClr val="tx1"/>
        </a:fontRef>
      </xdr:style>
    </xdr:cxnSp>
    <xdr:clientData/>
  </xdr:twoCellAnchor>
</xdr:wsDr>
</file>

<file path=xl/persons/person.xml><?xml version="1.0" encoding="utf-8"?>
<personList xmlns="http://schemas.microsoft.com/office/spreadsheetml/2018/threadedcomments" xmlns:x="http://schemas.openxmlformats.org/spreadsheetml/2006/main">
  <person displayName="Dan Kamensky" id="{BD1053BD-F924-42E4-9786-3AF1107B3D27}" userId="S::dan@creditorcoalition.org::607d7aa8-7acf-4e60-aca8-24c9bb7b8b93"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M10" dT="2024-10-26T12:05:25.35" personId="{BD1053BD-F924-42E4-9786-3AF1107B3D27}" id="{A6B2AFC7-88FD-44E3-BDFE-DCD5BA2FF45D}">
    <text>Assume a March 4, 2026 maturity date here</text>
  </threadedComment>
</ThreadedComments>
</file>

<file path=xl/threadedComments/threadedComment2.xml><?xml version="1.0" encoding="utf-8"?>
<ThreadedComments xmlns="http://schemas.microsoft.com/office/spreadsheetml/2018/threadedcomments" xmlns:x="http://schemas.openxmlformats.org/spreadsheetml/2006/main">
  <threadedComment ref="I11" dT="2024-10-26T12:05:25.35" personId="{BD1053BD-F924-42E4-9786-3AF1107B3D27}" id="{588EA12E-99F1-4EC4-8F71-83A7EE4E8FEC}">
    <text>Assume a March 4, 2026 maturity date here</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k5154@stern.nyu.ed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1.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E57F-6E9A-4802-8009-FC15C7FDF65D}">
  <sheetPr>
    <tabColor rgb="FF40936B"/>
    <pageSetUpPr fitToPage="1"/>
  </sheetPr>
  <dimension ref="A1:XFD96"/>
  <sheetViews>
    <sheetView showGridLines="0" view="pageBreakPreview" topLeftCell="A75" zoomScaleNormal="85" zoomScaleSheetLayoutView="100" workbookViewId="0">
      <selection activeCell="H93" sqref="H93"/>
    </sheetView>
  </sheetViews>
  <sheetFormatPr defaultColWidth="8.85546875" defaultRowHeight="15" outlineLevelCol="1"/>
  <cols>
    <col min="1" max="1" width="30.42578125" customWidth="1"/>
    <col min="2" max="3" width="10.28515625" customWidth="1"/>
    <col min="4" max="4" width="10.42578125" customWidth="1" outlineLevel="1"/>
    <col min="5" max="5" width="10.28515625" customWidth="1"/>
    <col min="6" max="8" width="10.5703125" customWidth="1"/>
    <col min="9" max="9" width="10.42578125" bestFit="1" customWidth="1"/>
    <col min="10" max="10" width="2.42578125" bestFit="1" customWidth="1"/>
    <col min="18" max="18" width="20.7109375" customWidth="1"/>
  </cols>
  <sheetData>
    <row r="1" spans="1:24">
      <c r="A1" s="23"/>
    </row>
    <row r="2" spans="1:24">
      <c r="A2" s="33" t="s">
        <v>0</v>
      </c>
      <c r="B2" s="34"/>
      <c r="C2" s="34"/>
    </row>
    <row r="3" spans="1:24">
      <c r="F3" s="56"/>
      <c r="I3" s="10"/>
    </row>
    <row r="4" spans="1:24" s="174" customFormat="1" ht="15.75">
      <c r="A4" s="193" t="s">
        <v>1</v>
      </c>
      <c r="B4" s="190"/>
      <c r="C4" s="190" t="s">
        <v>2</v>
      </c>
      <c r="D4" s="96"/>
      <c r="E4" s="96"/>
      <c r="F4" s="96"/>
      <c r="G4" s="96"/>
      <c r="H4" s="96"/>
      <c r="I4" s="96"/>
      <c r="J4" s="96"/>
      <c r="K4" s="96"/>
      <c r="L4" s="96"/>
      <c r="M4" s="96"/>
      <c r="N4" s="96"/>
      <c r="O4" s="96"/>
      <c r="P4" s="96"/>
      <c r="Q4" s="96"/>
      <c r="R4" s="96"/>
      <c r="S4" s="96"/>
      <c r="T4" s="96"/>
      <c r="U4" s="96"/>
      <c r="V4" s="96"/>
      <c r="W4" s="96"/>
      <c r="X4" s="96"/>
    </row>
    <row r="5" spans="1:24" s="174" customFormat="1" ht="15.75">
      <c r="A5" s="190"/>
      <c r="B5" s="190"/>
      <c r="C5" s="190"/>
      <c r="D5" s="96"/>
      <c r="E5" s="96"/>
      <c r="F5" s="96"/>
      <c r="G5" s="96"/>
      <c r="H5" s="96"/>
      <c r="I5" s="96"/>
      <c r="J5" s="96"/>
      <c r="K5" s="96"/>
      <c r="L5" s="96"/>
      <c r="M5" s="96"/>
      <c r="N5" s="96"/>
      <c r="O5" s="96"/>
      <c r="P5" s="96"/>
      <c r="Q5" s="96"/>
      <c r="R5" s="96"/>
      <c r="S5" s="96"/>
      <c r="T5" s="96"/>
      <c r="U5" s="96"/>
      <c r="V5" s="96"/>
      <c r="W5" s="96"/>
      <c r="X5" s="96"/>
    </row>
    <row r="6" spans="1:24" s="174" customFormat="1" ht="15.75">
      <c r="A6" s="193" t="s">
        <v>3</v>
      </c>
      <c r="B6" s="190"/>
      <c r="C6" s="190" t="s">
        <v>4</v>
      </c>
      <c r="D6" s="96"/>
      <c r="E6" s="96"/>
      <c r="F6" s="96"/>
      <c r="G6" s="96"/>
      <c r="H6" s="96"/>
      <c r="I6" s="96"/>
      <c r="J6" s="96"/>
      <c r="K6" s="96"/>
      <c r="L6" s="96"/>
      <c r="M6" s="96"/>
      <c r="N6" s="96"/>
      <c r="O6" s="96"/>
      <c r="P6" s="96"/>
      <c r="Q6" s="96"/>
      <c r="R6" s="96"/>
      <c r="S6" s="96"/>
      <c r="T6" s="96"/>
      <c r="U6" s="96"/>
      <c r="V6" s="96"/>
      <c r="W6" s="96"/>
      <c r="X6" s="96"/>
    </row>
    <row r="7" spans="1:24" s="174" customFormat="1" ht="15.75">
      <c r="A7" s="190"/>
      <c r="B7" s="190"/>
      <c r="C7" s="191" t="s">
        <v>5</v>
      </c>
      <c r="D7" s="96"/>
      <c r="E7" s="96"/>
      <c r="F7" s="96"/>
      <c r="G7" s="96"/>
      <c r="H7" s="96"/>
      <c r="I7" s="96"/>
      <c r="J7" s="96"/>
      <c r="K7" s="96"/>
      <c r="L7" s="96"/>
      <c r="M7" s="96"/>
      <c r="N7" s="96"/>
      <c r="O7" s="96"/>
      <c r="P7" s="96"/>
      <c r="Q7" s="96"/>
      <c r="R7" s="96"/>
      <c r="S7" s="96"/>
      <c r="T7" s="96"/>
      <c r="U7" s="96"/>
      <c r="V7" s="96"/>
      <c r="W7" s="96"/>
      <c r="X7" s="96"/>
    </row>
    <row r="8" spans="1:24" s="174" customFormat="1">
      <c r="A8" s="192"/>
      <c r="B8" s="192"/>
      <c r="C8" s="192"/>
      <c r="D8" s="96"/>
      <c r="E8" s="96"/>
      <c r="F8" s="96"/>
      <c r="G8" s="96"/>
      <c r="H8" s="96"/>
      <c r="I8" s="96"/>
      <c r="J8" s="96"/>
      <c r="K8" s="96"/>
      <c r="L8" s="96"/>
      <c r="M8" s="96"/>
      <c r="N8" s="96"/>
      <c r="O8" s="96"/>
      <c r="P8" s="96"/>
      <c r="Q8" s="96"/>
      <c r="R8" s="96"/>
      <c r="S8" s="96"/>
      <c r="T8" s="96"/>
      <c r="U8" s="96"/>
      <c r="V8" s="96"/>
      <c r="W8" s="96"/>
      <c r="X8" s="96"/>
    </row>
    <row r="9" spans="1:24">
      <c r="A9" s="1" t="s">
        <v>6</v>
      </c>
      <c r="F9" s="56"/>
      <c r="I9" s="10"/>
    </row>
    <row r="10" spans="1:24">
      <c r="A10" t="s">
        <v>7</v>
      </c>
      <c r="F10" s="56"/>
      <c r="I10" s="10"/>
    </row>
    <row r="11" spans="1:24">
      <c r="F11" s="56"/>
      <c r="I11" s="10"/>
    </row>
    <row r="12" spans="1:24">
      <c r="A12" t="s">
        <v>8</v>
      </c>
      <c r="F12" s="56"/>
      <c r="I12" s="10"/>
    </row>
    <row r="13" spans="1:24">
      <c r="A13" t="s">
        <v>9</v>
      </c>
      <c r="F13" s="56"/>
      <c r="I13" s="10"/>
    </row>
    <row r="14" spans="1:24">
      <c r="A14" t="s">
        <v>10</v>
      </c>
      <c r="F14" s="56"/>
      <c r="I14" s="10"/>
    </row>
    <row r="15" spans="1:24">
      <c r="A15" t="s">
        <v>11</v>
      </c>
      <c r="F15" s="56"/>
      <c r="I15" s="10"/>
    </row>
    <row r="16" spans="1:24">
      <c r="A16" t="s">
        <v>12</v>
      </c>
      <c r="F16" s="56"/>
      <c r="I16" s="10"/>
    </row>
    <row r="17" spans="1:9">
      <c r="A17" t="s">
        <v>13</v>
      </c>
      <c r="F17" s="56"/>
      <c r="I17" s="10"/>
    </row>
    <row r="18" spans="1:9">
      <c r="F18" s="56"/>
      <c r="I18" s="10"/>
    </row>
    <row r="19" spans="1:9">
      <c r="A19" t="s">
        <v>14</v>
      </c>
      <c r="F19" s="56"/>
      <c r="I19" s="10"/>
    </row>
    <row r="20" spans="1:9">
      <c r="A20" t="s">
        <v>15</v>
      </c>
      <c r="F20" s="56"/>
      <c r="I20" s="10"/>
    </row>
    <row r="21" spans="1:9">
      <c r="A21" t="s">
        <v>16</v>
      </c>
      <c r="F21" s="56"/>
      <c r="I21" s="10"/>
    </row>
    <row r="22" spans="1:9">
      <c r="A22" t="s">
        <v>17</v>
      </c>
      <c r="F22" s="56"/>
      <c r="I22" s="10"/>
    </row>
    <row r="23" spans="1:9">
      <c r="A23" t="s">
        <v>18</v>
      </c>
      <c r="F23" s="56"/>
      <c r="I23" s="10"/>
    </row>
    <row r="24" spans="1:9">
      <c r="A24" t="s">
        <v>19</v>
      </c>
      <c r="F24" s="56"/>
      <c r="I24" s="10"/>
    </row>
    <row r="25" spans="1:9">
      <c r="A25" t="s">
        <v>20</v>
      </c>
      <c r="F25" s="56"/>
      <c r="I25" s="10"/>
    </row>
    <row r="26" spans="1:9">
      <c r="A26" t="s">
        <v>21</v>
      </c>
      <c r="F26" s="56"/>
      <c r="I26" s="10"/>
    </row>
    <row r="27" spans="1:9">
      <c r="A27" t="s">
        <v>22</v>
      </c>
      <c r="F27" s="56"/>
      <c r="I27" s="10"/>
    </row>
    <row r="28" spans="1:9">
      <c r="A28" t="s">
        <v>23</v>
      </c>
      <c r="F28" s="56"/>
      <c r="I28" s="10"/>
    </row>
    <row r="29" spans="1:9">
      <c r="F29" s="56"/>
      <c r="I29" s="10"/>
    </row>
    <row r="30" spans="1:9">
      <c r="A30" s="15" t="s">
        <v>24</v>
      </c>
      <c r="F30" s="56"/>
      <c r="I30" s="10"/>
    </row>
    <row r="31" spans="1:9">
      <c r="A31" t="s">
        <v>25</v>
      </c>
      <c r="F31" s="56"/>
      <c r="I31" s="10"/>
    </row>
    <row r="32" spans="1:9">
      <c r="A32" t="s">
        <v>26</v>
      </c>
      <c r="F32" s="56"/>
      <c r="I32" s="10"/>
    </row>
    <row r="33" spans="1:9">
      <c r="F33" s="56"/>
      <c r="I33" s="10"/>
    </row>
    <row r="34" spans="1:9">
      <c r="A34" s="15" t="s">
        <v>27</v>
      </c>
      <c r="F34" s="56"/>
      <c r="I34" s="10"/>
    </row>
    <row r="35" spans="1:9">
      <c r="A35" t="s">
        <v>28</v>
      </c>
      <c r="F35" s="56"/>
      <c r="I35" s="10"/>
    </row>
    <row r="36" spans="1:9">
      <c r="A36" t="s">
        <v>29</v>
      </c>
      <c r="F36" s="56"/>
      <c r="I36" s="10"/>
    </row>
    <row r="37" spans="1:9">
      <c r="A37" t="s">
        <v>30</v>
      </c>
      <c r="F37" s="56"/>
      <c r="I37" s="10"/>
    </row>
    <row r="38" spans="1:9">
      <c r="A38" t="s">
        <v>31</v>
      </c>
      <c r="F38" s="56"/>
      <c r="I38" s="10"/>
    </row>
    <row r="39" spans="1:9">
      <c r="F39" s="56"/>
      <c r="I39" s="10"/>
    </row>
    <row r="40" spans="1:9">
      <c r="A40" s="1" t="s">
        <v>32</v>
      </c>
      <c r="F40" s="56"/>
      <c r="I40" s="10"/>
    </row>
    <row r="41" spans="1:9">
      <c r="F41" s="56"/>
      <c r="I41" s="10"/>
    </row>
    <row r="42" spans="1:9">
      <c r="A42" t="s">
        <v>33</v>
      </c>
      <c r="F42" s="56"/>
      <c r="I42" s="10"/>
    </row>
    <row r="43" spans="1:9">
      <c r="F43" s="56"/>
      <c r="I43" s="10"/>
    </row>
    <row r="44" spans="1:9">
      <c r="A44" t="s">
        <v>34</v>
      </c>
      <c r="F44" s="56"/>
      <c r="I44" s="10"/>
    </row>
    <row r="45" spans="1:9">
      <c r="A45" t="s">
        <v>35</v>
      </c>
      <c r="F45" s="56"/>
      <c r="I45" s="10"/>
    </row>
    <row r="46" spans="1:9">
      <c r="A46" t="s">
        <v>36</v>
      </c>
      <c r="F46" s="56"/>
      <c r="I46" s="10"/>
    </row>
    <row r="47" spans="1:9">
      <c r="A47" t="s">
        <v>37</v>
      </c>
      <c r="F47" s="56"/>
      <c r="I47" s="10"/>
    </row>
    <row r="48" spans="1:9">
      <c r="A48" t="s">
        <v>38</v>
      </c>
      <c r="F48" s="56"/>
      <c r="I48" s="10"/>
    </row>
    <row r="49" spans="1:9">
      <c r="F49" s="56"/>
      <c r="I49" s="10"/>
    </row>
    <row r="50" spans="1:9">
      <c r="A50" t="s">
        <v>39</v>
      </c>
      <c r="F50" s="56"/>
      <c r="I50" s="10"/>
    </row>
    <row r="51" spans="1:9">
      <c r="A51" t="s">
        <v>40</v>
      </c>
      <c r="F51" s="56"/>
      <c r="I51" s="10"/>
    </row>
    <row r="52" spans="1:9">
      <c r="A52" t="s">
        <v>41</v>
      </c>
      <c r="F52" s="56"/>
      <c r="I52" s="10"/>
    </row>
    <row r="53" spans="1:9">
      <c r="A53" t="s">
        <v>42</v>
      </c>
      <c r="F53" s="56"/>
      <c r="I53" s="10"/>
    </row>
    <row r="54" spans="1:9">
      <c r="A54" t="s">
        <v>43</v>
      </c>
      <c r="F54" s="56"/>
      <c r="I54" s="10"/>
    </row>
    <row r="55" spans="1:9">
      <c r="A55" t="s">
        <v>44</v>
      </c>
      <c r="F55" s="56"/>
      <c r="I55" s="10"/>
    </row>
    <row r="56" spans="1:9">
      <c r="A56" t="s">
        <v>45</v>
      </c>
      <c r="F56" s="56"/>
      <c r="I56" s="10"/>
    </row>
    <row r="57" spans="1:9">
      <c r="A57" t="s">
        <v>46</v>
      </c>
      <c r="F57" s="56"/>
      <c r="I57" s="10"/>
    </row>
    <row r="58" spans="1:9">
      <c r="F58" s="56"/>
      <c r="I58" s="10"/>
    </row>
    <row r="59" spans="1:9">
      <c r="A59" t="s">
        <v>47</v>
      </c>
      <c r="F59" s="56"/>
      <c r="I59" s="10"/>
    </row>
    <row r="60" spans="1:9">
      <c r="A60" t="s">
        <v>48</v>
      </c>
      <c r="F60" s="56"/>
      <c r="I60" s="10"/>
    </row>
    <row r="61" spans="1:9">
      <c r="A61" t="s">
        <v>49</v>
      </c>
      <c r="F61" s="56"/>
      <c r="I61" s="10"/>
    </row>
    <row r="62" spans="1:9">
      <c r="F62" s="56"/>
      <c r="I62" s="10"/>
    </row>
    <row r="63" spans="1:9">
      <c r="A63" s="32" t="s">
        <v>50</v>
      </c>
    </row>
    <row r="64" spans="1:9">
      <c r="A64" t="s">
        <v>51</v>
      </c>
    </row>
    <row r="65" spans="1:8 16384:16384">
      <c r="A65" t="s">
        <v>52</v>
      </c>
    </row>
    <row r="66" spans="1:8 16384:16384">
      <c r="A66" t="s">
        <v>53</v>
      </c>
    </row>
    <row r="67" spans="1:8 16384:16384">
      <c r="A67" t="s">
        <v>54</v>
      </c>
    </row>
    <row r="70" spans="1:8 16384:16384">
      <c r="A70" s="32" t="s">
        <v>55</v>
      </c>
    </row>
    <row r="71" spans="1:8 16384:16384">
      <c r="A71" t="s">
        <v>56</v>
      </c>
    </row>
    <row r="72" spans="1:8 16384:16384" ht="15.75" thickBot="1">
      <c r="A72" t="s">
        <v>57</v>
      </c>
      <c r="F72" s="258"/>
      <c r="G72" s="258"/>
      <c r="H72" s="258"/>
    </row>
    <row r="73" spans="1:8 16384:16384">
      <c r="A73" s="84"/>
      <c r="B73" s="88">
        <v>2022</v>
      </c>
      <c r="C73" s="88">
        <v>2023</v>
      </c>
      <c r="D73" s="88">
        <v>2024</v>
      </c>
      <c r="E73" s="88">
        <v>2025</v>
      </c>
      <c r="F73" s="256">
        <v>2026</v>
      </c>
      <c r="G73" s="88">
        <v>2027</v>
      </c>
      <c r="H73" s="263">
        <v>2028</v>
      </c>
      <c r="XFD73" s="74"/>
    </row>
    <row r="74" spans="1:8 16384:16384" ht="15.75" thickBot="1">
      <c r="A74" s="82" t="s">
        <v>58</v>
      </c>
      <c r="B74" s="89">
        <v>239110</v>
      </c>
      <c r="C74" s="89">
        <v>278020</v>
      </c>
      <c r="D74" s="89">
        <v>225598</v>
      </c>
      <c r="E74" s="89">
        <v>167800</v>
      </c>
      <c r="F74" s="268">
        <f ca="1">Feeder!M80</f>
        <v>150000</v>
      </c>
      <c r="G74" s="269">
        <f ca="1">Feeder!N80</f>
        <v>175000</v>
      </c>
      <c r="H74" s="270">
        <f ca="1">Feeder!O80</f>
        <v>250000</v>
      </c>
    </row>
    <row r="76" spans="1:8 16384:16384" ht="15.75" thickBot="1">
      <c r="A76" s="74" t="s">
        <v>59</v>
      </c>
      <c r="B76" s="75"/>
      <c r="C76" s="75"/>
      <c r="D76" s="75"/>
      <c r="E76" s="75"/>
      <c r="F76" s="75"/>
      <c r="G76" s="75"/>
      <c r="H76" s="75"/>
    </row>
    <row r="77" spans="1:8 16384:16384">
      <c r="A77" s="76"/>
      <c r="B77" s="77"/>
      <c r="C77" s="78"/>
      <c r="D77" s="85"/>
      <c r="E77" s="90"/>
      <c r="F77" s="79">
        <v>2026</v>
      </c>
      <c r="G77" s="79">
        <v>2027</v>
      </c>
      <c r="H77" s="80">
        <v>2028</v>
      </c>
    </row>
    <row r="78" spans="1:8 16384:16384">
      <c r="A78" s="81" t="s">
        <v>60</v>
      </c>
      <c r="B78" s="75"/>
      <c r="C78" s="91"/>
      <c r="D78" s="75"/>
      <c r="E78" s="75"/>
      <c r="F78" s="124">
        <f>'Balance Sheet'!G10</f>
        <v>780075.25</v>
      </c>
      <c r="G78" s="125">
        <f ca="1">+F81</f>
        <v>735056.4375</v>
      </c>
      <c r="H78" s="264">
        <f ca="1">+G81</f>
        <v>726292.328125</v>
      </c>
    </row>
    <row r="79" spans="1:8 16384:16384">
      <c r="A79" s="81" t="s">
        <v>61</v>
      </c>
      <c r="B79" s="75"/>
      <c r="C79" s="91"/>
      <c r="D79" s="75"/>
      <c r="E79" s="75"/>
      <c r="F79" s="126">
        <f ca="1">F74</f>
        <v>150000</v>
      </c>
      <c r="G79" s="127">
        <f ca="1">G74</f>
        <v>175000</v>
      </c>
      <c r="H79" s="265">
        <f ca="1">H74</f>
        <v>250000</v>
      </c>
    </row>
    <row r="80" spans="1:8 16384:16384" ht="16.5">
      <c r="A80" s="81" t="s">
        <v>62</v>
      </c>
      <c r="B80" s="75"/>
      <c r="C80" s="92"/>
      <c r="D80" s="75"/>
      <c r="E80" s="75"/>
      <c r="F80" s="128">
        <f>-F83*F78</f>
        <v>-195018.8125</v>
      </c>
      <c r="G80" s="129">
        <f ca="1">-G83*G78</f>
        <v>-183764.109375</v>
      </c>
      <c r="H80" s="266">
        <f ca="1">-H83*H78</f>
        <v>-181573.08203125</v>
      </c>
    </row>
    <row r="81" spans="1:20">
      <c r="A81" s="81" t="s">
        <v>63</v>
      </c>
      <c r="B81" s="75"/>
      <c r="C81" s="91"/>
      <c r="D81" s="75"/>
      <c r="E81" s="75"/>
      <c r="F81" s="124">
        <f ca="1">+SUM(F78:F80)</f>
        <v>735056.4375</v>
      </c>
      <c r="G81" s="125">
        <f ca="1">+SUM(G78:G80)</f>
        <v>726292.328125</v>
      </c>
      <c r="H81" s="264">
        <f ca="1">+SUM(H78:H80)</f>
        <v>794719.24609375</v>
      </c>
    </row>
    <row r="82" spans="1:20">
      <c r="A82" s="81"/>
      <c r="B82" s="75"/>
      <c r="C82" s="75"/>
      <c r="D82" s="75"/>
      <c r="E82" s="75"/>
      <c r="F82" s="81"/>
      <c r="G82" s="75"/>
      <c r="H82" s="267"/>
    </row>
    <row r="83" spans="1:20" ht="15.75" thickBot="1">
      <c r="A83" s="82" t="s">
        <v>64</v>
      </c>
      <c r="B83" s="83"/>
      <c r="C83" s="83"/>
      <c r="D83" s="83"/>
      <c r="E83" s="83"/>
      <c r="F83" s="130">
        <v>0.25</v>
      </c>
      <c r="G83" s="86">
        <v>0.25</v>
      </c>
      <c r="H83" s="87">
        <v>0.25</v>
      </c>
    </row>
    <row r="86" spans="1:20">
      <c r="A86" s="146" t="s">
        <v>65</v>
      </c>
      <c r="B86" s="147"/>
      <c r="C86" s="147"/>
      <c r="D86" s="147"/>
      <c r="E86" s="174"/>
      <c r="F86" s="174"/>
      <c r="G86" s="174"/>
    </row>
    <row r="87" spans="1:20">
      <c r="A87" s="184"/>
      <c r="B87" s="176"/>
      <c r="C87" s="176" t="s">
        <v>66</v>
      </c>
      <c r="D87" s="176" t="s">
        <v>66</v>
      </c>
      <c r="E87" s="177" t="s">
        <v>67</v>
      </c>
      <c r="F87" s="174"/>
      <c r="G87" s="174"/>
    </row>
    <row r="88" spans="1:20">
      <c r="A88" s="148" t="s">
        <v>68</v>
      </c>
      <c r="B88" s="175" t="s">
        <v>69</v>
      </c>
      <c r="C88" s="175" t="s">
        <v>70</v>
      </c>
      <c r="D88" s="175" t="s">
        <v>71</v>
      </c>
      <c r="E88" s="178" t="s">
        <v>72</v>
      </c>
      <c r="F88" s="174"/>
      <c r="G88" s="174"/>
      <c r="S88" s="180"/>
      <c r="T88" s="181"/>
    </row>
    <row r="89" spans="1:20">
      <c r="A89" s="148"/>
      <c r="B89" s="174"/>
      <c r="C89" s="174"/>
      <c r="D89" s="174"/>
      <c r="E89" s="185"/>
      <c r="F89" s="174"/>
      <c r="G89" s="174"/>
      <c r="S89" s="182"/>
      <c r="T89" s="183"/>
    </row>
    <row r="90" spans="1:20">
      <c r="A90" s="148" t="s">
        <v>73</v>
      </c>
      <c r="B90" s="201">
        <v>5.4600000000000003E-2</v>
      </c>
      <c r="C90" s="179">
        <v>2</v>
      </c>
      <c r="D90" s="174">
        <v>4.25</v>
      </c>
      <c r="E90" s="186">
        <v>7.9000000000000001E-2</v>
      </c>
      <c r="F90" s="174"/>
      <c r="G90" s="174"/>
      <c r="S90" s="147"/>
      <c r="T90" s="173"/>
    </row>
    <row r="91" spans="1:20">
      <c r="A91" s="148" t="s">
        <v>74</v>
      </c>
      <c r="B91" s="201">
        <v>6.3200000000000006E-2</v>
      </c>
      <c r="C91" s="179">
        <v>4</v>
      </c>
      <c r="D91" s="174">
        <v>3.75</v>
      </c>
      <c r="E91" s="186">
        <v>0.20699999999999999</v>
      </c>
      <c r="F91" s="174"/>
      <c r="G91" s="174"/>
      <c r="S91" s="147"/>
      <c r="T91" s="173"/>
    </row>
    <row r="92" spans="1:20">
      <c r="A92" s="148" t="s">
        <v>75</v>
      </c>
      <c r="B92" s="201">
        <v>0.1085</v>
      </c>
      <c r="C92" s="179">
        <v>9</v>
      </c>
      <c r="D92" s="174">
        <v>0.5</v>
      </c>
      <c r="E92" s="186">
        <v>0.39300000000000002</v>
      </c>
      <c r="F92" s="174"/>
      <c r="G92" s="174"/>
      <c r="S92" s="147"/>
      <c r="T92" s="173"/>
    </row>
    <row r="93" spans="1:20">
      <c r="A93" s="148" t="s">
        <v>76</v>
      </c>
      <c r="B93" s="201">
        <v>7.4399999999999994E-2</v>
      </c>
      <c r="C93" s="174"/>
      <c r="D93" s="174"/>
      <c r="E93" s="185"/>
      <c r="F93" s="174"/>
      <c r="G93" s="174"/>
    </row>
    <row r="94" spans="1:20">
      <c r="A94" s="149" t="s">
        <v>77</v>
      </c>
      <c r="B94" s="187"/>
      <c r="C94" s="188"/>
      <c r="D94" s="188"/>
      <c r="E94" s="189"/>
      <c r="F94" s="174"/>
      <c r="G94" s="174"/>
    </row>
    <row r="95" spans="1:20">
      <c r="A95" s="147"/>
      <c r="B95" s="173"/>
      <c r="C95" s="174"/>
      <c r="D95" s="174"/>
      <c r="E95" s="174"/>
      <c r="F95" s="174"/>
      <c r="G95" s="174"/>
    </row>
    <row r="96" spans="1:20">
      <c r="A96" s="174"/>
      <c r="B96" s="174"/>
      <c r="C96" s="174"/>
      <c r="D96" s="174"/>
      <c r="E96" s="174"/>
      <c r="F96" s="174"/>
      <c r="G96" s="174"/>
    </row>
  </sheetData>
  <hyperlinks>
    <hyperlink ref="C7" r:id="rId1" xr:uid="{21611D38-E8BC-4966-BDBA-7887D5F8E971}"/>
  </hyperlinks>
  <pageMargins left="0.25" right="0.25" top="0.25" bottom="0.25" header="0.3" footer="0.3"/>
  <pageSetup scale="41" orientation="landscape"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553F5-AF82-A443-8E6C-FA5097C951F0}">
  <sheetPr>
    <tabColor rgb="FF40936B"/>
  </sheetPr>
  <dimension ref="B2:AC129"/>
  <sheetViews>
    <sheetView showGridLines="0" tabSelected="1" zoomScaleNormal="100" workbookViewId="0">
      <pane ySplit="5" topLeftCell="A58" activePane="bottomLeft" state="frozen"/>
      <selection pane="bottomLeft" activeCell="E64" sqref="E64"/>
      <selection activeCell="E7" sqref="E7"/>
    </sheetView>
  </sheetViews>
  <sheetFormatPr defaultColWidth="10.7109375" defaultRowHeight="12.75" outlineLevelCol="1"/>
  <cols>
    <col min="1" max="1" width="2.7109375" style="202" customWidth="1"/>
    <col min="2" max="2" width="5" style="202" customWidth="1"/>
    <col min="3" max="3" width="3.7109375" style="202" customWidth="1"/>
    <col min="4" max="11" width="12.85546875" style="202" customWidth="1"/>
    <col min="12" max="12" width="12.85546875" style="206" customWidth="1"/>
    <col min="13" max="15" width="12.85546875" style="202" customWidth="1"/>
    <col min="16" max="19" width="2.7109375" style="202" customWidth="1"/>
    <col min="20" max="20" width="81.140625" style="202" customWidth="1"/>
    <col min="21" max="26" width="10.7109375" style="202" hidden="1" customWidth="1" outlineLevel="1"/>
    <col min="27" max="27" width="10.7109375" style="202" collapsed="1"/>
    <col min="28" max="16384" width="10.7109375" style="202"/>
  </cols>
  <sheetData>
    <row r="2" spans="2:29">
      <c r="D2" s="203" t="s">
        <v>78</v>
      </c>
      <c r="E2" s="204">
        <v>1</v>
      </c>
      <c r="G2" s="205" t="s">
        <v>79</v>
      </c>
      <c r="H2" s="408">
        <f ca="1">'Income Statement'!H39</f>
        <v>325729.83701186464</v>
      </c>
    </row>
    <row r="3" spans="2:29">
      <c r="G3" s="205"/>
    </row>
    <row r="4" spans="2:29">
      <c r="D4" s="207"/>
      <c r="E4" s="208"/>
      <c r="F4" s="208"/>
      <c r="G4" s="209" t="s">
        <v>80</v>
      </c>
      <c r="H4" s="209"/>
      <c r="I4" s="209"/>
      <c r="J4" s="209"/>
      <c r="K4" s="209"/>
      <c r="L4" s="210"/>
      <c r="M4" s="209"/>
      <c r="N4" s="209"/>
      <c r="O4" s="209"/>
      <c r="U4" s="208" t="s">
        <v>81</v>
      </c>
      <c r="V4" s="211"/>
      <c r="W4" s="211"/>
      <c r="X4" s="211"/>
      <c r="Y4" s="211"/>
      <c r="Z4" s="211"/>
    </row>
    <row r="5" spans="2:29">
      <c r="D5" s="212" t="s">
        <v>82</v>
      </c>
      <c r="E5" s="213"/>
      <c r="F5" s="213"/>
      <c r="G5" s="214">
        <v>44196</v>
      </c>
      <c r="H5" s="214">
        <f>EOMONTH(G5, 12)</f>
        <v>44561</v>
      </c>
      <c r="I5" s="214">
        <f t="shared" ref="I5:L5" si="0">EOMONTH(H5, 12)</f>
        <v>44926</v>
      </c>
      <c r="J5" s="214">
        <f t="shared" si="0"/>
        <v>45291</v>
      </c>
      <c r="K5" s="214">
        <f t="shared" si="0"/>
        <v>45657</v>
      </c>
      <c r="L5" s="215">
        <f t="shared" si="0"/>
        <v>46022</v>
      </c>
      <c r="M5" s="289">
        <f t="shared" ref="M5:O5" si="1">EOMONTH(L5, 12)</f>
        <v>46387</v>
      </c>
      <c r="N5" s="289">
        <f t="shared" si="1"/>
        <v>46752</v>
      </c>
      <c r="O5" s="289">
        <f t="shared" si="1"/>
        <v>47118</v>
      </c>
      <c r="U5" s="216"/>
      <c r="V5" s="216"/>
      <c r="W5" s="216"/>
      <c r="X5" s="216"/>
      <c r="Y5" s="216"/>
      <c r="Z5" s="216"/>
    </row>
    <row r="6" spans="2:29">
      <c r="G6" s="217"/>
      <c r="H6" s="217"/>
      <c r="I6" s="217"/>
      <c r="J6" s="217"/>
      <c r="K6" s="217"/>
      <c r="L6" s="218"/>
      <c r="M6" s="217"/>
      <c r="N6" s="217"/>
      <c r="O6" s="217"/>
    </row>
    <row r="7" spans="2:29">
      <c r="B7" s="219">
        <f>$E$2</f>
        <v>1</v>
      </c>
      <c r="D7" s="220" t="s">
        <v>83</v>
      </c>
      <c r="E7" s="220"/>
      <c r="F7" s="220"/>
      <c r="G7" s="221"/>
      <c r="H7" s="221"/>
      <c r="I7" s="221">
        <f t="shared" ref="I7:O7" ca="1" si="2">OFFSET(I9,$B$7,)</f>
        <v>2533800</v>
      </c>
      <c r="J7" s="221">
        <f t="shared" ca="1" si="2"/>
        <v>2859600</v>
      </c>
      <c r="K7" s="221">
        <f t="shared" ca="1" si="2"/>
        <v>3063800</v>
      </c>
      <c r="L7" s="222">
        <f t="shared" ca="1" si="2"/>
        <v>3075500</v>
      </c>
      <c r="M7" s="222">
        <f t="shared" ca="1" si="2"/>
        <v>3137010</v>
      </c>
      <c r="N7" s="222">
        <f t="shared" ca="1" si="2"/>
        <v>3231120.3000000003</v>
      </c>
      <c r="O7" s="222">
        <f t="shared" ca="1" si="2"/>
        <v>3360365.1120000002</v>
      </c>
    </row>
    <row r="8" spans="2:29">
      <c r="D8" s="223" t="s">
        <v>84</v>
      </c>
      <c r="E8" s="223"/>
      <c r="F8" s="223"/>
      <c r="G8" s="224"/>
      <c r="H8" s="225"/>
      <c r="I8" s="225"/>
      <c r="J8" s="225">
        <f ca="1">J7/I7-1</f>
        <v>0.12858157707790663</v>
      </c>
      <c r="K8" s="225">
        <f t="shared" ref="K8:L8" ca="1" si="3">K7/J7-1</f>
        <v>7.1408588613792068E-2</v>
      </c>
      <c r="L8" s="226">
        <f t="shared" ca="1" si="3"/>
        <v>3.8187871270971563E-3</v>
      </c>
      <c r="M8" s="226">
        <f t="shared" ref="M8" ca="1" si="4">M7/L7-1</f>
        <v>2.0000000000000018E-2</v>
      </c>
      <c r="N8" s="226">
        <f t="shared" ref="N8" ca="1" si="5">N7/M7-1</f>
        <v>3.0000000000000027E-2</v>
      </c>
      <c r="O8" s="226">
        <f t="shared" ref="O8" ca="1" si="6">O7/N7-1</f>
        <v>4.0000000000000036E-2</v>
      </c>
    </row>
    <row r="10" spans="2:29">
      <c r="D10" s="202" t="s">
        <v>85</v>
      </c>
      <c r="G10" s="251"/>
      <c r="H10" s="251"/>
      <c r="I10" s="250">
        <f>'Income Statement'!D2</f>
        <v>2533800</v>
      </c>
      <c r="J10" s="250">
        <f>'Income Statement'!E2</f>
        <v>2859600</v>
      </c>
      <c r="K10" s="250">
        <f>'Income Statement'!F2</f>
        <v>3063800</v>
      </c>
      <c r="L10" s="250">
        <f>'Income Statement'!G2</f>
        <v>3075500</v>
      </c>
      <c r="M10" s="228">
        <f>L10*(1+M13)</f>
        <v>3137010</v>
      </c>
      <c r="N10" s="228">
        <f t="shared" ref="N10:O10" si="7">M10*(1+N13)</f>
        <v>3231120.3000000003</v>
      </c>
      <c r="O10" s="228">
        <f t="shared" si="7"/>
        <v>3360365.1120000002</v>
      </c>
    </row>
    <row r="11" spans="2:29">
      <c r="D11" s="202" t="s">
        <v>86</v>
      </c>
      <c r="G11" s="251"/>
      <c r="H11" s="251"/>
      <c r="I11" s="229">
        <f>I10</f>
        <v>2533800</v>
      </c>
      <c r="J11" s="229">
        <f t="shared" ref="J11:L11" si="8">J10</f>
        <v>2859600</v>
      </c>
      <c r="K11" s="229">
        <f t="shared" si="8"/>
        <v>3063800</v>
      </c>
      <c r="L11" s="229">
        <f t="shared" si="8"/>
        <v>3075500</v>
      </c>
      <c r="M11" s="228">
        <f t="shared" ref="M11:O11" si="9">L11*(1+M14)</f>
        <v>3090877.4999999995</v>
      </c>
      <c r="N11" s="228">
        <f t="shared" si="9"/>
        <v>3100150.1324999994</v>
      </c>
      <c r="O11" s="228">
        <f t="shared" si="9"/>
        <v>3103250.282632499</v>
      </c>
    </row>
    <row r="13" spans="2:29" ht="15">
      <c r="D13" s="202" t="s">
        <v>85</v>
      </c>
      <c r="G13" s="230"/>
      <c r="H13" s="230"/>
      <c r="I13" s="230"/>
      <c r="J13" s="231">
        <f>J10/I10-1</f>
        <v>0.12858157707790663</v>
      </c>
      <c r="K13" s="231">
        <f t="shared" ref="K13:L14" si="10">K10/J10-1</f>
        <v>7.1408588613792068E-2</v>
      </c>
      <c r="L13" s="231">
        <f t="shared" si="10"/>
        <v>3.8187871270971563E-3</v>
      </c>
      <c r="M13" s="232">
        <v>0.02</v>
      </c>
      <c r="N13" s="233">
        <v>0.03</v>
      </c>
      <c r="O13" s="233">
        <v>0.04</v>
      </c>
      <c r="T13" s="449" t="s">
        <v>87</v>
      </c>
      <c r="U13" s="234"/>
      <c r="V13" s="235"/>
      <c r="W13" s="235"/>
      <c r="X13" s="235"/>
      <c r="Y13" s="235"/>
      <c r="Z13" s="236"/>
      <c r="AA13"/>
      <c r="AB13"/>
      <c r="AC13"/>
    </row>
    <row r="14" spans="2:29" ht="15">
      <c r="D14" s="202" t="s">
        <v>86</v>
      </c>
      <c r="G14" s="230"/>
      <c r="H14" s="230"/>
      <c r="I14" s="230"/>
      <c r="J14" s="231">
        <f>J11/I11-1</f>
        <v>0.12858157707790663</v>
      </c>
      <c r="K14" s="252">
        <f t="shared" si="10"/>
        <v>7.1408588613792068E-2</v>
      </c>
      <c r="L14" s="231">
        <f t="shared" si="10"/>
        <v>3.8187871270971563E-3</v>
      </c>
      <c r="M14" s="232">
        <v>5.0000000000000001E-3</v>
      </c>
      <c r="N14" s="233">
        <v>3.0000000000000001E-3</v>
      </c>
      <c r="O14" s="233">
        <v>1E-3</v>
      </c>
      <c r="T14" s="450" t="s">
        <v>88</v>
      </c>
      <c r="U14" s="234"/>
      <c r="V14" s="235"/>
      <c r="W14" s="235"/>
      <c r="X14" s="235"/>
      <c r="Y14" s="235"/>
      <c r="Z14" s="236"/>
      <c r="AA14"/>
      <c r="AB14"/>
      <c r="AC14"/>
    </row>
    <row r="15" spans="2:29" ht="15">
      <c r="G15" s="217"/>
      <c r="H15" s="217"/>
      <c r="I15" s="217"/>
      <c r="J15" s="217"/>
      <c r="K15" s="217"/>
      <c r="L15" s="218"/>
      <c r="M15" s="217"/>
      <c r="N15" s="217"/>
      <c r="O15" s="217"/>
      <c r="T15" s="449"/>
    </row>
    <row r="16" spans="2:29">
      <c r="B16" s="219">
        <f>$E$2</f>
        <v>1</v>
      </c>
      <c r="D16" s="220" t="s">
        <v>89</v>
      </c>
      <c r="E16" s="220"/>
      <c r="F16" s="220"/>
      <c r="G16" s="221"/>
      <c r="H16" s="221"/>
      <c r="I16" s="221">
        <f t="shared" ref="I16:O16" ca="1" si="11">OFFSET(I18,$B$7,)</f>
        <v>2603100</v>
      </c>
      <c r="J16" s="221">
        <f t="shared" ca="1" si="11"/>
        <v>2370900</v>
      </c>
      <c r="K16" s="221">
        <f t="shared" ca="1" si="11"/>
        <v>2209900</v>
      </c>
      <c r="L16" s="222">
        <f t="shared" ca="1" si="11"/>
        <v>2068700</v>
      </c>
      <c r="M16" s="222">
        <f t="shared" ca="1" si="11"/>
        <v>1954921.5</v>
      </c>
      <c r="N16" s="222">
        <f t="shared" ca="1" si="11"/>
        <v>1857175.4249999998</v>
      </c>
      <c r="O16" s="222">
        <f t="shared" ca="1" si="11"/>
        <v>1773602.5308749997</v>
      </c>
      <c r="T16" s="451"/>
    </row>
    <row r="17" spans="2:29">
      <c r="D17" s="223" t="s">
        <v>84</v>
      </c>
      <c r="E17" s="223"/>
      <c r="F17" s="223"/>
      <c r="G17" s="224"/>
      <c r="H17" s="225"/>
      <c r="I17" s="225"/>
      <c r="J17" s="225">
        <f ca="1">J16/I16-1</f>
        <v>-8.9201336867580916E-2</v>
      </c>
      <c r="K17" s="225">
        <f t="shared" ref="K17" ca="1" si="12">K16/J16-1</f>
        <v>-6.7906702096250382E-2</v>
      </c>
      <c r="L17" s="226">
        <f t="shared" ref="L17" ca="1" si="13">L16/K16-1</f>
        <v>-6.3894293859450668E-2</v>
      </c>
      <c r="M17" s="226">
        <f t="shared" ref="M17" ca="1" si="14">M16/L16-1</f>
        <v>-5.5000000000000049E-2</v>
      </c>
      <c r="N17" s="226">
        <f t="shared" ref="N17" ca="1" si="15">N16/M16-1</f>
        <v>-5.0000000000000044E-2</v>
      </c>
      <c r="O17" s="226">
        <f t="shared" ref="O17" ca="1" si="16">O16/N16-1</f>
        <v>-4.500000000000004E-2</v>
      </c>
      <c r="T17" s="451"/>
    </row>
    <row r="18" spans="2:29">
      <c r="T18" s="451"/>
    </row>
    <row r="19" spans="2:29">
      <c r="D19" s="202" t="s">
        <v>85</v>
      </c>
      <c r="G19" s="251"/>
      <c r="H19" s="251"/>
      <c r="I19" s="250">
        <f>'Income Statement'!D4</f>
        <v>2603100</v>
      </c>
      <c r="J19" s="250">
        <f>'Income Statement'!E4</f>
        <v>2370900</v>
      </c>
      <c r="K19" s="250">
        <f>'Income Statement'!F4</f>
        <v>2209900</v>
      </c>
      <c r="L19" s="250">
        <f>'Income Statement'!G4</f>
        <v>2068700</v>
      </c>
      <c r="M19" s="228">
        <f>L19*(1+M22)</f>
        <v>1954921.5</v>
      </c>
      <c r="N19" s="228">
        <f t="shared" ref="N19:O19" si="17">M19*(1+N22)</f>
        <v>1857175.4249999998</v>
      </c>
      <c r="O19" s="228">
        <f t="shared" si="17"/>
        <v>1773602.5308749997</v>
      </c>
      <c r="T19" s="451"/>
    </row>
    <row r="20" spans="2:29">
      <c r="D20" s="202" t="s">
        <v>86</v>
      </c>
      <c r="G20" s="251"/>
      <c r="H20" s="251"/>
      <c r="I20" s="229">
        <f>I19</f>
        <v>2603100</v>
      </c>
      <c r="J20" s="229">
        <f t="shared" ref="J20" si="18">J19</f>
        <v>2370900</v>
      </c>
      <c r="K20" s="229">
        <f t="shared" ref="K20" si="19">K19</f>
        <v>2209900</v>
      </c>
      <c r="L20" s="229">
        <f t="shared" ref="L20" si="20">L19</f>
        <v>2068700</v>
      </c>
      <c r="M20" s="228">
        <f t="shared" ref="M20:O20" si="21">L20*(1+M23)</f>
        <v>1936303.2</v>
      </c>
      <c r="N20" s="228">
        <f t="shared" si="21"/>
        <v>1793016.7631999999</v>
      </c>
      <c r="O20" s="228">
        <f t="shared" si="21"/>
        <v>1642403.3550912</v>
      </c>
      <c r="T20" s="451"/>
    </row>
    <row r="21" spans="2:29">
      <c r="T21" s="451"/>
    </row>
    <row r="22" spans="2:29" ht="15">
      <c r="D22" s="202" t="s">
        <v>85</v>
      </c>
      <c r="G22" s="230"/>
      <c r="H22" s="230"/>
      <c r="I22" s="230"/>
      <c r="J22" s="231">
        <f>J19/I19-1</f>
        <v>-8.9201336867580916E-2</v>
      </c>
      <c r="K22" s="231">
        <f t="shared" ref="K22:L22" si="22">K19/J19-1</f>
        <v>-6.7906702096250382E-2</v>
      </c>
      <c r="L22" s="231">
        <f t="shared" si="22"/>
        <v>-6.3894293859450668E-2</v>
      </c>
      <c r="M22" s="232">
        <v>-5.5E-2</v>
      </c>
      <c r="N22" s="233">
        <v>-0.05</v>
      </c>
      <c r="O22" s="233">
        <v>-4.4999999999999998E-2</v>
      </c>
      <c r="T22" s="449" t="s">
        <v>90</v>
      </c>
      <c r="U22" s="234"/>
      <c r="V22" s="235"/>
      <c r="W22" s="235"/>
      <c r="X22" s="235"/>
      <c r="Y22" s="235"/>
      <c r="Z22" s="236"/>
      <c r="AA22"/>
      <c r="AB22"/>
      <c r="AC22"/>
    </row>
    <row r="23" spans="2:29" ht="15">
      <c r="D23" s="202" t="s">
        <v>86</v>
      </c>
      <c r="G23" s="230"/>
      <c r="H23" s="230"/>
      <c r="I23" s="230"/>
      <c r="J23" s="231">
        <f>J20/I20-1</f>
        <v>-8.9201336867580916E-2</v>
      </c>
      <c r="K23" s="231">
        <f t="shared" ref="K23:L23" si="23">K20/J20-1</f>
        <v>-6.7906702096250382E-2</v>
      </c>
      <c r="L23" s="231">
        <f t="shared" si="23"/>
        <v>-6.3894293859450668E-2</v>
      </c>
      <c r="M23" s="232">
        <v>-6.4000000000000001E-2</v>
      </c>
      <c r="N23" s="233">
        <v>-7.3999999999999996E-2</v>
      </c>
      <c r="O23" s="233">
        <v>-8.4000000000000005E-2</v>
      </c>
      <c r="T23" s="449" t="s">
        <v>91</v>
      </c>
      <c r="U23" s="234"/>
      <c r="V23" s="235"/>
      <c r="W23" s="235"/>
      <c r="X23" s="235"/>
      <c r="Y23" s="235"/>
      <c r="Z23" s="236"/>
      <c r="AA23"/>
      <c r="AB23"/>
      <c r="AC23"/>
    </row>
    <row r="24" spans="2:29">
      <c r="G24" s="217"/>
      <c r="H24" s="217"/>
      <c r="I24" s="217"/>
      <c r="J24" s="217"/>
      <c r="K24" s="217"/>
      <c r="L24" s="218"/>
      <c r="M24" s="217"/>
      <c r="N24" s="217"/>
      <c r="O24" s="217"/>
      <c r="T24" s="452"/>
    </row>
    <row r="25" spans="2:29">
      <c r="B25" s="219">
        <f>$E$2</f>
        <v>1</v>
      </c>
      <c r="D25" s="220" t="s">
        <v>92</v>
      </c>
      <c r="E25" s="220"/>
      <c r="F25" s="220"/>
      <c r="G25" s="221"/>
      <c r="H25" s="221"/>
      <c r="I25" s="221">
        <f t="shared" ref="I25:L25" ca="1" si="24">OFFSET(I27,$B$7,)</f>
        <v>5136900</v>
      </c>
      <c r="J25" s="221">
        <f t="shared" ca="1" si="24"/>
        <v>5230500</v>
      </c>
      <c r="K25" s="221">
        <f t="shared" ca="1" si="24"/>
        <v>5273700</v>
      </c>
      <c r="L25" s="222">
        <f t="shared" ca="1" si="24"/>
        <v>5144200</v>
      </c>
      <c r="M25" s="221">
        <f ca="1">M7+M16</f>
        <v>5091931.5</v>
      </c>
      <c r="N25" s="221">
        <f t="shared" ref="N25:O25" ca="1" si="25">N7+N16</f>
        <v>5088295.7249999996</v>
      </c>
      <c r="O25" s="221">
        <f t="shared" ca="1" si="25"/>
        <v>5133967.6428749999</v>
      </c>
      <c r="T25" s="451"/>
    </row>
    <row r="26" spans="2:29">
      <c r="D26" s="223" t="s">
        <v>84</v>
      </c>
      <c r="E26" s="223"/>
      <c r="F26" s="223"/>
      <c r="G26" s="224"/>
      <c r="H26" s="225"/>
      <c r="I26" s="225"/>
      <c r="J26" s="225">
        <f ca="1">J25/I25-1</f>
        <v>1.8221106114582719E-2</v>
      </c>
      <c r="K26" s="225">
        <f t="shared" ref="K26" ca="1" si="26">K25/J25-1</f>
        <v>8.2592486377974783E-3</v>
      </c>
      <c r="L26" s="226">
        <f t="shared" ref="L26" ca="1" si="27">L25/K25-1</f>
        <v>-2.4555814703149603E-2</v>
      </c>
      <c r="M26" s="226">
        <f t="shared" ref="M26" ca="1" si="28">M25/L25-1</f>
        <v>-1.0160666381555883E-2</v>
      </c>
      <c r="N26" s="226">
        <f t="shared" ref="N26" ca="1" si="29">N25/M25-1</f>
        <v>-7.1402669105036232E-4</v>
      </c>
      <c r="O26" s="226">
        <f t="shared" ref="O26" ca="1" si="30">O25/N25-1</f>
        <v>8.9758772570160961E-3</v>
      </c>
      <c r="T26" s="451"/>
    </row>
    <row r="27" spans="2:29">
      <c r="T27" s="451"/>
    </row>
    <row r="28" spans="2:29" ht="15">
      <c r="D28" s="202" t="s">
        <v>85</v>
      </c>
      <c r="G28" s="251"/>
      <c r="H28" s="251"/>
      <c r="I28" s="250">
        <f>'Income Statement'!D6</f>
        <v>5136900</v>
      </c>
      <c r="J28" s="250">
        <f>'Income Statement'!E6</f>
        <v>5230500</v>
      </c>
      <c r="K28" s="250">
        <f>'Income Statement'!F6</f>
        <v>5273700</v>
      </c>
      <c r="L28" s="250">
        <f>'Income Statement'!G6</f>
        <v>5144200</v>
      </c>
      <c r="M28" s="228">
        <f>M10+M19</f>
        <v>5091931.5</v>
      </c>
      <c r="N28" s="228">
        <f t="shared" ref="N28:O28" si="31">N10+N19</f>
        <v>5088295.7249999996</v>
      </c>
      <c r="O28" s="228">
        <f t="shared" si="31"/>
        <v>5133967.6428749999</v>
      </c>
      <c r="T28" s="451"/>
      <c r="AA28"/>
      <c r="AB28"/>
      <c r="AC28"/>
    </row>
    <row r="29" spans="2:29" ht="15">
      <c r="D29" s="202" t="s">
        <v>86</v>
      </c>
      <c r="G29" s="251"/>
      <c r="H29" s="251"/>
      <c r="I29" s="229">
        <f>I28</f>
        <v>5136900</v>
      </c>
      <c r="J29" s="229">
        <f t="shared" ref="J29" si="32">J28</f>
        <v>5230500</v>
      </c>
      <c r="K29" s="229">
        <f t="shared" ref="K29" si="33">K28</f>
        <v>5273700</v>
      </c>
      <c r="L29" s="229">
        <f t="shared" ref="L29" si="34">L28</f>
        <v>5144200</v>
      </c>
      <c r="M29" s="228">
        <f>M11+M20</f>
        <v>5027180.6999999993</v>
      </c>
      <c r="N29" s="228">
        <f t="shared" ref="N29:O29" si="35">N11+N20</f>
        <v>4893166.8956999993</v>
      </c>
      <c r="O29" s="228">
        <f t="shared" si="35"/>
        <v>4745653.6377236992</v>
      </c>
      <c r="T29" s="451"/>
      <c r="AA29"/>
      <c r="AB29"/>
      <c r="AC29"/>
    </row>
    <row r="30" spans="2:29" ht="15">
      <c r="T30" s="451"/>
      <c r="AA30"/>
      <c r="AB30"/>
      <c r="AC30"/>
    </row>
    <row r="31" spans="2:29" ht="15">
      <c r="D31" s="202" t="s">
        <v>85</v>
      </c>
      <c r="G31" s="230"/>
      <c r="H31" s="230"/>
      <c r="I31" s="230"/>
      <c r="J31" s="231">
        <f>J28/I28-1</f>
        <v>1.8221106114582719E-2</v>
      </c>
      <c r="K31" s="231">
        <f t="shared" ref="K31:L31" si="36">K28/J28-1</f>
        <v>8.2592486377974783E-3</v>
      </c>
      <c r="L31" s="231">
        <f t="shared" si="36"/>
        <v>-2.4555814703149603E-2</v>
      </c>
      <c r="M31" s="397">
        <f>M28/L28-1</f>
        <v>-1.0160666381555883E-2</v>
      </c>
      <c r="N31" s="397">
        <f t="shared" ref="N31:O32" si="37">N28/M28-1</f>
        <v>-7.1402669105036232E-4</v>
      </c>
      <c r="O31" s="397">
        <f t="shared" si="37"/>
        <v>8.9758772570160961E-3</v>
      </c>
      <c r="T31" s="449" t="s">
        <v>93</v>
      </c>
      <c r="U31" s="234"/>
      <c r="V31" s="235"/>
      <c r="W31" s="235"/>
      <c r="X31" s="235"/>
      <c r="Y31" s="235"/>
      <c r="Z31" s="236"/>
      <c r="AB31"/>
      <c r="AC31"/>
    </row>
    <row r="32" spans="2:29" ht="15">
      <c r="D32" s="202" t="s">
        <v>86</v>
      </c>
      <c r="G32" s="230"/>
      <c r="H32" s="230"/>
      <c r="I32" s="230"/>
      <c r="J32" s="231">
        <f>J29/I29-1</f>
        <v>1.8221106114582719E-2</v>
      </c>
      <c r="K32" s="231">
        <f t="shared" ref="K32:L32" si="38">K29/J29-1</f>
        <v>8.2592486377974783E-3</v>
      </c>
      <c r="L32" s="231">
        <f t="shared" si="38"/>
        <v>-2.4555814703149603E-2</v>
      </c>
      <c r="M32" s="398">
        <f>M29/L29-1</f>
        <v>-2.2747813071031575E-2</v>
      </c>
      <c r="N32" s="398">
        <f t="shared" si="37"/>
        <v>-2.6657845082035725E-2</v>
      </c>
      <c r="O32" s="398">
        <f t="shared" si="37"/>
        <v>-3.0146786553700289E-2</v>
      </c>
      <c r="T32" s="449" t="s">
        <v>93</v>
      </c>
      <c r="U32" s="234"/>
      <c r="V32" s="235"/>
      <c r="W32" s="235"/>
      <c r="X32" s="235"/>
      <c r="Y32" s="235"/>
      <c r="Z32" s="236"/>
      <c r="AB32"/>
      <c r="AC32"/>
    </row>
    <row r="33" spans="2:29" ht="15">
      <c r="G33" s="217"/>
      <c r="H33" s="217"/>
      <c r="I33" s="217"/>
      <c r="J33" s="217"/>
      <c r="K33" s="217"/>
      <c r="L33" s="218"/>
      <c r="M33" s="217"/>
      <c r="N33" s="217"/>
      <c r="O33" s="217"/>
      <c r="T33" s="451"/>
      <c r="AA33"/>
      <c r="AB33"/>
      <c r="AC33"/>
    </row>
    <row r="34" spans="2:29" ht="15">
      <c r="B34" s="219">
        <f>$E$2</f>
        <v>1</v>
      </c>
      <c r="D34" s="220" t="s">
        <v>94</v>
      </c>
      <c r="E34" s="220"/>
      <c r="F34" s="220"/>
      <c r="G34" s="221"/>
      <c r="H34" s="221"/>
      <c r="I34" s="221">
        <f t="shared" ref="I34:O34" ca="1" si="39">OFFSET(I36,$B$7,)</f>
        <v>670249</v>
      </c>
      <c r="J34" s="221">
        <f t="shared" ca="1" si="39"/>
        <v>805500</v>
      </c>
      <c r="K34" s="221">
        <f t="shared" ca="1" si="39"/>
        <v>981600</v>
      </c>
      <c r="L34" s="222">
        <f t="shared" ca="1" si="39"/>
        <v>1009300</v>
      </c>
      <c r="M34" s="222">
        <f ca="1">OFFSET(M36,$B$7,)</f>
        <v>1053914.4813559323</v>
      </c>
      <c r="N34" s="222">
        <f t="shared" ca="1" si="39"/>
        <v>1110693.2515932203</v>
      </c>
      <c r="O34" s="222">
        <f t="shared" ca="1" si="39"/>
        <v>1181288.7708854238</v>
      </c>
      <c r="T34" s="451"/>
      <c r="AA34"/>
      <c r="AB34"/>
      <c r="AC34"/>
    </row>
    <row r="35" spans="2:29" ht="15">
      <c r="D35" s="223" t="s">
        <v>84</v>
      </c>
      <c r="E35" s="223"/>
      <c r="F35" s="223"/>
      <c r="G35" s="224"/>
      <c r="H35" s="225"/>
      <c r="I35" s="225"/>
      <c r="J35" s="225">
        <f ca="1">J34/I34-1</f>
        <v>0.20179216977571013</v>
      </c>
      <c r="K35" s="225">
        <f t="shared" ref="K35" ca="1" si="40">K34/J34-1</f>
        <v>0.21862197392923655</v>
      </c>
      <c r="L35" s="226">
        <f t="shared" ref="L35" ca="1" si="41">L34/K34-1</f>
        <v>2.8219233903830521E-2</v>
      </c>
      <c r="M35" s="226">
        <f t="shared" ref="M35" ca="1" si="42">M34/L34-1</f>
        <v>4.4203389830508533E-2</v>
      </c>
      <c r="N35" s="226">
        <f t="shared" ref="N35" ca="1" si="43">N34/M34-1</f>
        <v>5.3874172185430336E-2</v>
      </c>
      <c r="O35" s="226">
        <f t="shared" ref="O35" ca="1" si="44">O34/N34-1</f>
        <v>6.3559870550161879E-2</v>
      </c>
      <c r="T35" s="451"/>
      <c r="AA35"/>
      <c r="AB35"/>
      <c r="AC35"/>
    </row>
    <row r="36" spans="2:29">
      <c r="T36" s="451"/>
    </row>
    <row r="37" spans="2:29">
      <c r="D37" s="202" t="s">
        <v>85</v>
      </c>
      <c r="G37" s="251"/>
      <c r="H37" s="251"/>
      <c r="I37" s="250">
        <f>'Income Statement'!D7</f>
        <v>670249</v>
      </c>
      <c r="J37" s="250">
        <f>'Income Statement'!E7</f>
        <v>805500</v>
      </c>
      <c r="K37" s="250">
        <f>'Income Statement'!F7</f>
        <v>981600</v>
      </c>
      <c r="L37" s="250">
        <f>'Income Statement'!G7</f>
        <v>1009300</v>
      </c>
      <c r="M37" s="228">
        <f>M49*M41</f>
        <v>1053914.4813559323</v>
      </c>
      <c r="N37" s="228">
        <f t="shared" ref="N37:O38" si="45">N49*N41</f>
        <v>1110693.2515932203</v>
      </c>
      <c r="O37" s="228">
        <f t="shared" si="45"/>
        <v>1181288.7708854238</v>
      </c>
      <c r="T37" s="451"/>
    </row>
    <row r="38" spans="2:29">
      <c r="D38" s="202" t="s">
        <v>86</v>
      </c>
      <c r="G38" s="251"/>
      <c r="H38" s="251"/>
      <c r="I38" s="229">
        <f>I37</f>
        <v>670249</v>
      </c>
      <c r="J38" s="229">
        <f t="shared" ref="J38" si="46">J37</f>
        <v>805500</v>
      </c>
      <c r="K38" s="229">
        <f t="shared" ref="K38" si="47">K37</f>
        <v>981600</v>
      </c>
      <c r="L38" s="229">
        <f t="shared" ref="L38" si="48">L37</f>
        <v>1009300</v>
      </c>
      <c r="M38" s="228">
        <f>M50*M42</f>
        <v>1012327.8999999998</v>
      </c>
      <c r="N38" s="228">
        <f t="shared" si="45"/>
        <v>1015364.8836999997</v>
      </c>
      <c r="O38" s="228">
        <f t="shared" si="45"/>
        <v>1018410.9783510995</v>
      </c>
      <c r="T38" s="451"/>
    </row>
    <row r="39" spans="2:29" ht="15">
      <c r="T39" s="451"/>
      <c r="AA39"/>
      <c r="AB39"/>
      <c r="AC39"/>
    </row>
    <row r="40" spans="2:29" ht="15">
      <c r="D40" s="202" t="s">
        <v>95</v>
      </c>
      <c r="T40" s="451"/>
      <c r="AA40"/>
      <c r="AB40"/>
      <c r="AC40"/>
    </row>
    <row r="41" spans="2:29" ht="15">
      <c r="D41" s="366" t="s">
        <v>85</v>
      </c>
      <c r="G41" s="369"/>
      <c r="H41" s="369"/>
      <c r="I41" s="369"/>
      <c r="J41" s="370"/>
      <c r="K41" s="370">
        <v>288</v>
      </c>
      <c r="L41" s="377">
        <v>295</v>
      </c>
      <c r="M41" s="371">
        <f>L41+7</f>
        <v>302</v>
      </c>
      <c r="N41" s="371">
        <f>M41+7</f>
        <v>309</v>
      </c>
      <c r="O41" s="371">
        <f>N41+7</f>
        <v>316</v>
      </c>
      <c r="T41" s="449" t="s">
        <v>96</v>
      </c>
      <c r="U41" s="234"/>
      <c r="V41" s="235"/>
      <c r="W41" s="235"/>
      <c r="X41" s="235"/>
      <c r="Y41" s="235"/>
      <c r="Z41" s="236"/>
      <c r="AA41"/>
      <c r="AB41"/>
      <c r="AC41"/>
    </row>
    <row r="42" spans="2:29" ht="15">
      <c r="D42" s="366" t="s">
        <v>86</v>
      </c>
      <c r="G42" s="369"/>
      <c r="H42" s="369"/>
      <c r="I42" s="369"/>
      <c r="J42" s="370"/>
      <c r="K42" s="370">
        <v>288</v>
      </c>
      <c r="L42" s="370">
        <v>295</v>
      </c>
      <c r="M42" s="371">
        <v>295</v>
      </c>
      <c r="N42" s="371">
        <v>295</v>
      </c>
      <c r="O42" s="371">
        <v>295</v>
      </c>
      <c r="T42" s="451"/>
      <c r="U42" s="234"/>
      <c r="V42" s="235"/>
      <c r="W42" s="235"/>
      <c r="X42" s="235"/>
      <c r="Y42" s="235"/>
      <c r="Z42" s="236"/>
      <c r="AA42"/>
      <c r="AB42"/>
      <c r="AC42"/>
    </row>
    <row r="43" spans="2:29">
      <c r="G43" s="372"/>
      <c r="H43" s="372"/>
      <c r="I43" s="372"/>
      <c r="J43" s="372"/>
      <c r="K43" s="372"/>
      <c r="L43" s="373"/>
      <c r="M43" s="374"/>
      <c r="N43" s="374"/>
      <c r="O43" s="374"/>
      <c r="T43" s="451"/>
    </row>
    <row r="44" spans="2:29">
      <c r="D44" s="202" t="s">
        <v>97</v>
      </c>
      <c r="G44" s="375"/>
      <c r="H44" s="375"/>
      <c r="I44" s="375"/>
      <c r="J44" s="375"/>
      <c r="K44" s="375"/>
      <c r="L44" s="376"/>
      <c r="M44" s="375"/>
      <c r="N44" s="375"/>
      <c r="O44" s="375"/>
      <c r="T44" s="451"/>
    </row>
    <row r="45" spans="2:29">
      <c r="D45" s="366" t="s">
        <v>85</v>
      </c>
      <c r="G45" s="369"/>
      <c r="H45" s="369"/>
      <c r="I45" s="369"/>
      <c r="J45" s="378"/>
      <c r="K45" s="378"/>
      <c r="L45" s="368">
        <f>L41-K41</f>
        <v>7</v>
      </c>
      <c r="M45" s="384">
        <f t="shared" ref="M45:O45" si="49">M41-L41</f>
        <v>7</v>
      </c>
      <c r="N45" s="384">
        <f t="shared" si="49"/>
        <v>7</v>
      </c>
      <c r="O45" s="384">
        <f t="shared" si="49"/>
        <v>7</v>
      </c>
      <c r="T45" s="451"/>
    </row>
    <row r="46" spans="2:29">
      <c r="D46" s="366" t="s">
        <v>86</v>
      </c>
      <c r="G46" s="369"/>
      <c r="H46" s="369"/>
      <c r="I46" s="369"/>
      <c r="J46" s="378"/>
      <c r="K46" s="378"/>
      <c r="L46" s="368">
        <f>L42-K42</f>
        <v>7</v>
      </c>
      <c r="M46" s="384">
        <f t="shared" ref="M46:O46" si="50">M42-L42</f>
        <v>0</v>
      </c>
      <c r="N46" s="384">
        <f t="shared" si="50"/>
        <v>0</v>
      </c>
      <c r="O46" s="384">
        <f t="shared" si="50"/>
        <v>0</v>
      </c>
      <c r="T46" s="451"/>
    </row>
    <row r="47" spans="2:29">
      <c r="D47" s="366"/>
      <c r="G47" s="372"/>
      <c r="H47" s="372"/>
      <c r="I47" s="372"/>
      <c r="J47" s="381"/>
      <c r="K47" s="381"/>
      <c r="L47" s="382"/>
      <c r="M47" s="383"/>
      <c r="N47" s="383"/>
      <c r="O47" s="383"/>
      <c r="T47" s="451"/>
    </row>
    <row r="48" spans="2:29">
      <c r="D48" s="202" t="s">
        <v>98</v>
      </c>
      <c r="G48" s="375"/>
      <c r="H48" s="375"/>
      <c r="I48" s="375"/>
      <c r="J48" s="375"/>
      <c r="K48" s="375"/>
      <c r="L48" s="376"/>
      <c r="M48" s="375"/>
      <c r="N48" s="375"/>
      <c r="O48" s="375"/>
      <c r="T48" s="451"/>
    </row>
    <row r="49" spans="2:20">
      <c r="D49" s="366" t="s">
        <v>85</v>
      </c>
      <c r="G49" s="369"/>
      <c r="H49" s="369"/>
      <c r="I49" s="369"/>
      <c r="J49" s="378"/>
      <c r="K49" s="399">
        <f>K37/K41</f>
        <v>3408.3333333333335</v>
      </c>
      <c r="L49" s="399">
        <f>L37/L41</f>
        <v>3421.3559322033898</v>
      </c>
      <c r="M49" s="400">
        <f>L49*(1+M53)</f>
        <v>3489.7830508474576</v>
      </c>
      <c r="N49" s="400">
        <f t="shared" ref="N49:O49" si="51">M49*(1+N53)</f>
        <v>3594.4765423728813</v>
      </c>
      <c r="O49" s="400">
        <f t="shared" si="51"/>
        <v>3738.2556040677969</v>
      </c>
      <c r="T49" s="451"/>
    </row>
    <row r="50" spans="2:20">
      <c r="D50" s="366" t="s">
        <v>86</v>
      </c>
      <c r="G50" s="369"/>
      <c r="H50" s="369"/>
      <c r="I50" s="369"/>
      <c r="J50" s="378"/>
      <c r="K50" s="399">
        <f>K38/K42</f>
        <v>3408.3333333333335</v>
      </c>
      <c r="L50" s="399">
        <f>L38/L42</f>
        <v>3421.3559322033898</v>
      </c>
      <c r="M50" s="400">
        <f>L50*(1+M54)</f>
        <v>3431.6199999999994</v>
      </c>
      <c r="N50" s="400">
        <f>M50*(1+N54)</f>
        <v>3441.914859999999</v>
      </c>
      <c r="O50" s="400">
        <f>N50*(1+O54)</f>
        <v>3452.2406045799985</v>
      </c>
      <c r="T50" s="451"/>
    </row>
    <row r="51" spans="2:20" ht="15">
      <c r="D51" s="366"/>
      <c r="G51" s="372"/>
      <c r="H51" s="372"/>
      <c r="I51" s="372"/>
      <c r="J51" s="381"/>
      <c r="K51" s="381"/>
      <c r="L51" s="382"/>
      <c r="M51" s="383"/>
      <c r="N51" s="383"/>
      <c r="O51" s="383"/>
      <c r="T51" s="449"/>
    </row>
    <row r="52" spans="2:20">
      <c r="D52" s="202" t="s">
        <v>99</v>
      </c>
      <c r="G52" s="375"/>
      <c r="H52" s="375"/>
      <c r="I52" s="375"/>
      <c r="J52" s="375"/>
      <c r="K52" s="375"/>
      <c r="L52" s="376"/>
      <c r="M52" s="375"/>
      <c r="N52" s="375"/>
      <c r="O52" s="375"/>
      <c r="T52" s="451"/>
    </row>
    <row r="53" spans="2:20" ht="15">
      <c r="D53" s="366" t="s">
        <v>85</v>
      </c>
      <c r="G53" s="369"/>
      <c r="H53" s="369"/>
      <c r="I53" s="369"/>
      <c r="J53" s="378"/>
      <c r="K53" s="378"/>
      <c r="L53" s="378">
        <f>L49/K49-1</f>
        <v>3.82081140441759E-3</v>
      </c>
      <c r="M53" s="379">
        <v>0.02</v>
      </c>
      <c r="N53" s="380">
        <v>0.03</v>
      </c>
      <c r="O53" s="380">
        <v>0.04</v>
      </c>
      <c r="T53" s="450" t="s">
        <v>100</v>
      </c>
    </row>
    <row r="54" spans="2:20" ht="15">
      <c r="D54" s="366" t="s">
        <v>86</v>
      </c>
      <c r="G54" s="369"/>
      <c r="H54" s="369"/>
      <c r="I54" s="369"/>
      <c r="J54" s="378"/>
      <c r="K54" s="378"/>
      <c r="L54" s="378">
        <f>L50/K50-1</f>
        <v>3.82081140441759E-3</v>
      </c>
      <c r="M54" s="379">
        <v>3.0000000000000001E-3</v>
      </c>
      <c r="N54" s="379">
        <v>3.0000000000000001E-3</v>
      </c>
      <c r="O54" s="379">
        <v>3.0000000000000001E-3</v>
      </c>
      <c r="T54" s="450" t="s">
        <v>101</v>
      </c>
    </row>
    <row r="55" spans="2:20">
      <c r="G55" s="217"/>
      <c r="H55" s="217"/>
      <c r="I55" s="217"/>
      <c r="J55" s="217"/>
      <c r="K55" s="217"/>
      <c r="L55" s="218"/>
      <c r="M55" s="217"/>
      <c r="N55" s="217"/>
      <c r="O55" s="217"/>
      <c r="T55" s="451"/>
    </row>
    <row r="56" spans="2:20">
      <c r="B56" s="219">
        <f>$E$2</f>
        <v>1</v>
      </c>
      <c r="D56" s="220" t="s">
        <v>102</v>
      </c>
      <c r="E56" s="220"/>
      <c r="F56" s="220"/>
      <c r="G56" s="221">
        <f t="shared" ref="G56:H56" ca="1" si="52">OFFSET(G58,$B$7,)</f>
        <v>4434514</v>
      </c>
      <c r="H56" s="221">
        <f t="shared" ca="1" si="52"/>
        <v>4920202</v>
      </c>
      <c r="I56" s="221">
        <f ca="1">OFFSET(I58,$B$7,)</f>
        <v>5807149</v>
      </c>
      <c r="J56" s="221">
        <f ca="1">OFFSET(J58,$B$7,)</f>
        <v>6035967</v>
      </c>
      <c r="K56" s="221">
        <f ca="1">OFFSET(K58,$B$7,)</f>
        <v>6255284</v>
      </c>
      <c r="L56" s="222">
        <f ca="1">OFFSET(L58,$B$7,)</f>
        <v>6153500</v>
      </c>
      <c r="M56" s="222">
        <f ca="1">OFFSET(M58,$B$7,)</f>
        <v>6145845.9813559325</v>
      </c>
      <c r="N56" s="222">
        <f t="shared" ref="M56:O56" ca="1" si="53">OFFSET(N58,$B$7,)</f>
        <v>6198988.9765932197</v>
      </c>
      <c r="O56" s="222">
        <f t="shared" ca="1" si="53"/>
        <v>6315256.4137604237</v>
      </c>
      <c r="T56" s="451"/>
    </row>
    <row r="57" spans="2:20">
      <c r="D57" s="223" t="s">
        <v>84</v>
      </c>
      <c r="E57" s="223"/>
      <c r="F57" s="223"/>
      <c r="G57" s="224"/>
      <c r="H57" s="225">
        <f t="shared" ref="H57:I57" ca="1" si="54">H56/G56-1</f>
        <v>0.10952451610255376</v>
      </c>
      <c r="I57" s="225">
        <f t="shared" ca="1" si="54"/>
        <v>0.18026637930719103</v>
      </c>
      <c r="J57" s="225">
        <f ca="1">J56/I56-1</f>
        <v>3.9402811947824912E-2</v>
      </c>
      <c r="K57" s="225">
        <f t="shared" ref="K57" ca="1" si="55">K56/J56-1</f>
        <v>3.6335023037733727E-2</v>
      </c>
      <c r="L57" s="226">
        <f t="shared" ref="L57" ca="1" si="56">L56/K56-1</f>
        <v>-1.6271683268097803E-2</v>
      </c>
      <c r="M57" s="226">
        <f t="shared" ref="M57" ca="1" si="57">M56/L56-1</f>
        <v>-1.2438479961107696E-3</v>
      </c>
      <c r="N57" s="226">
        <f t="shared" ref="N57" ca="1" si="58">N56/M56-1</f>
        <v>8.6469780398827911E-3</v>
      </c>
      <c r="O57" s="226">
        <f t="shared" ref="O57" ca="1" si="59">O56/N56-1</f>
        <v>1.8755870934150431E-2</v>
      </c>
      <c r="T57" s="451"/>
    </row>
    <row r="58" spans="2:20">
      <c r="T58" s="451"/>
    </row>
    <row r="59" spans="2:20">
      <c r="D59" s="202" t="s">
        <v>85</v>
      </c>
      <c r="G59" s="250">
        <f>'Income Statement'!B9</f>
        <v>4434514</v>
      </c>
      <c r="H59" s="250">
        <f>'Income Statement'!C9</f>
        <v>4920202</v>
      </c>
      <c r="I59" s="250">
        <f>'Income Statement'!D9</f>
        <v>5807149</v>
      </c>
      <c r="J59" s="250">
        <f>'Income Statement'!E9</f>
        <v>6035967</v>
      </c>
      <c r="K59" s="250">
        <f>'Income Statement'!F9</f>
        <v>6255284</v>
      </c>
      <c r="L59" s="250">
        <f>'Income Statement'!G9</f>
        <v>6153500</v>
      </c>
      <c r="M59" s="228">
        <f>M37+M28</f>
        <v>6145845.9813559325</v>
      </c>
      <c r="N59" s="228">
        <f t="shared" ref="N59:O59" si="60">N37+N28</f>
        <v>6198988.9765932197</v>
      </c>
      <c r="O59" s="228">
        <f t="shared" si="60"/>
        <v>6315256.4137604237</v>
      </c>
      <c r="T59" s="451"/>
    </row>
    <row r="60" spans="2:20">
      <c r="D60" s="202" t="s">
        <v>86</v>
      </c>
      <c r="G60" s="229">
        <f t="shared" ref="G60" si="61">G59</f>
        <v>4434514</v>
      </c>
      <c r="H60" s="229">
        <f t="shared" ref="H60" si="62">H59</f>
        <v>4920202</v>
      </c>
      <c r="I60" s="229">
        <f>I59</f>
        <v>5807149</v>
      </c>
      <c r="J60" s="229">
        <f t="shared" ref="J60" si="63">J59</f>
        <v>6035967</v>
      </c>
      <c r="K60" s="229">
        <f t="shared" ref="K60" si="64">K59</f>
        <v>6255284</v>
      </c>
      <c r="L60" s="229">
        <f t="shared" ref="L60" si="65">L59</f>
        <v>6153500</v>
      </c>
      <c r="M60" s="228">
        <f t="shared" ref="M60:O60" si="66">M38+M29</f>
        <v>6039508.5999999987</v>
      </c>
      <c r="N60" s="228">
        <f t="shared" si="66"/>
        <v>5908531.7793999985</v>
      </c>
      <c r="O60" s="228">
        <f t="shared" si="66"/>
        <v>5764064.6160747986</v>
      </c>
      <c r="T60" s="451"/>
    </row>
    <row r="61" spans="2:20">
      <c r="G61" s="239"/>
      <c r="H61" s="239"/>
      <c r="I61" s="239"/>
      <c r="J61" s="239"/>
      <c r="K61" s="239"/>
      <c r="L61" s="240"/>
      <c r="M61" s="249"/>
      <c r="N61" s="249"/>
      <c r="O61" s="249"/>
      <c r="T61" s="451"/>
    </row>
    <row r="62" spans="2:20">
      <c r="B62" s="219">
        <f>$E$2</f>
        <v>1</v>
      </c>
      <c r="D62" s="220" t="s">
        <v>103</v>
      </c>
      <c r="E62" s="220"/>
      <c r="F62" s="220"/>
      <c r="G62" s="221">
        <f t="shared" ref="G62:O62" ca="1" si="67">OFFSET(G64,$B$7,)</f>
        <v>2354451</v>
      </c>
      <c r="H62" s="221">
        <f t="shared" ca="1" si="67"/>
        <v>2638628</v>
      </c>
      <c r="I62" s="221">
        <f t="shared" ca="1" si="67"/>
        <v>3208108</v>
      </c>
      <c r="J62" s="221">
        <f t="shared" ca="1" si="67"/>
        <v>3415032</v>
      </c>
      <c r="K62" s="221">
        <f t="shared" ca="1" si="67"/>
        <v>3700667</v>
      </c>
      <c r="L62" s="222">
        <f t="shared" ca="1" si="67"/>
        <v>3611200</v>
      </c>
      <c r="M62" s="222">
        <f t="shared" ca="1" si="67"/>
        <v>3607611.591055932</v>
      </c>
      <c r="N62" s="222">
        <f t="shared" ca="1" si="67"/>
        <v>3626408.5513070333</v>
      </c>
      <c r="O62" s="222">
        <f t="shared" ca="1" si="67"/>
        <v>3681794.4892223268</v>
      </c>
      <c r="T62" s="451"/>
    </row>
    <row r="63" spans="2:20">
      <c r="D63" s="223" t="s">
        <v>104</v>
      </c>
      <c r="E63" s="223"/>
      <c r="F63" s="223"/>
      <c r="G63" s="225">
        <f ca="1">G62/G$56</f>
        <v>0.53093777581940205</v>
      </c>
      <c r="H63" s="225">
        <f t="shared" ref="H63:O63" ca="1" si="68">H62/H$56</f>
        <v>0.53628448588086419</v>
      </c>
      <c r="I63" s="225">
        <f t="shared" ca="1" si="68"/>
        <v>0.55244113763914104</v>
      </c>
      <c r="J63" s="225">
        <f t="shared" ca="1" si="68"/>
        <v>0.56578042921705829</v>
      </c>
      <c r="K63" s="225">
        <f t="shared" ca="1" si="68"/>
        <v>0.59160655215654478</v>
      </c>
      <c r="L63" s="226">
        <f t="shared" ca="1" si="68"/>
        <v>0.58685301048183958</v>
      </c>
      <c r="M63" s="226">
        <f ca="1">M62/M$56</f>
        <v>0.58699999999999997</v>
      </c>
      <c r="N63" s="226">
        <f t="shared" ca="1" si="68"/>
        <v>0.58499999999999996</v>
      </c>
      <c r="O63" s="226">
        <f t="shared" ca="1" si="68"/>
        <v>0.58299999999999996</v>
      </c>
      <c r="T63" s="451"/>
    </row>
    <row r="64" spans="2:20">
      <c r="T64" s="451"/>
    </row>
    <row r="65" spans="2:29">
      <c r="D65" s="202" t="s">
        <v>85</v>
      </c>
      <c r="G65" s="250">
        <f>'Income Statement'!B11</f>
        <v>2354451</v>
      </c>
      <c r="H65" s="250">
        <f>'Income Statement'!C11</f>
        <v>2638628</v>
      </c>
      <c r="I65" s="250">
        <f>'Income Statement'!D11</f>
        <v>3208108</v>
      </c>
      <c r="J65" s="250">
        <f>'Income Statement'!E11</f>
        <v>3415032</v>
      </c>
      <c r="K65" s="250">
        <f>'Income Statement'!F11</f>
        <v>3700667</v>
      </c>
      <c r="L65" s="250">
        <f>'Income Statement'!G11</f>
        <v>3611200</v>
      </c>
      <c r="M65" s="253">
        <f>M68*M59</f>
        <v>3607611.591055932</v>
      </c>
      <c r="N65" s="253">
        <f t="shared" ref="N65:O66" si="69">N68*N59</f>
        <v>3626408.5513070333</v>
      </c>
      <c r="O65" s="253">
        <f t="shared" si="69"/>
        <v>3681794.4892223268</v>
      </c>
      <c r="T65" s="451"/>
    </row>
    <row r="66" spans="2:29">
      <c r="D66" s="202" t="s">
        <v>86</v>
      </c>
      <c r="G66" s="229">
        <f t="shared" ref="G66:H66" si="70">G65</f>
        <v>2354451</v>
      </c>
      <c r="H66" s="229">
        <f t="shared" si="70"/>
        <v>2638628</v>
      </c>
      <c r="I66" s="229">
        <f>I65</f>
        <v>3208108</v>
      </c>
      <c r="J66" s="229">
        <f t="shared" ref="J66" si="71">J65</f>
        <v>3415032</v>
      </c>
      <c r="K66" s="229">
        <f t="shared" ref="K66" si="72">K65</f>
        <v>3700667</v>
      </c>
      <c r="L66" s="229">
        <f t="shared" ref="L66" si="73">L65</f>
        <v>3611200</v>
      </c>
      <c r="M66" s="253">
        <f>M69*M60</f>
        <v>3605586.6341999993</v>
      </c>
      <c r="N66" s="253">
        <f t="shared" si="69"/>
        <v>3539210.535860599</v>
      </c>
      <c r="O66" s="253">
        <f t="shared" si="69"/>
        <v>3464202.8342609541</v>
      </c>
      <c r="T66" s="451"/>
    </row>
    <row r="67" spans="2:29">
      <c r="T67" s="451"/>
    </row>
    <row r="68" spans="2:29" ht="15">
      <c r="D68" s="202" t="s">
        <v>85</v>
      </c>
      <c r="G68" s="231">
        <f>G65/G$59</f>
        <v>0.53093777581940205</v>
      </c>
      <c r="H68" s="231">
        <f t="shared" ref="H68:L68" si="74">H65/H$59</f>
        <v>0.53628448588086419</v>
      </c>
      <c r="I68" s="231">
        <f t="shared" si="74"/>
        <v>0.55244113763914104</v>
      </c>
      <c r="J68" s="231">
        <f t="shared" si="74"/>
        <v>0.56578042921705829</v>
      </c>
      <c r="K68" s="231">
        <f t="shared" si="74"/>
        <v>0.59160655215654478</v>
      </c>
      <c r="L68" s="231">
        <f t="shared" si="74"/>
        <v>0.58685301048183958</v>
      </c>
      <c r="M68" s="232">
        <v>0.58699999999999997</v>
      </c>
      <c r="N68" s="233">
        <v>0.58499999999999996</v>
      </c>
      <c r="O68" s="233">
        <v>0.58299999999999996</v>
      </c>
      <c r="T68" s="449" t="s">
        <v>105</v>
      </c>
      <c r="U68" s="234"/>
      <c r="V68" s="235"/>
      <c r="W68" s="235"/>
      <c r="X68" s="235"/>
      <c r="Y68" s="235"/>
      <c r="Z68" s="236"/>
      <c r="AA68"/>
      <c r="AB68"/>
      <c r="AC68"/>
    </row>
    <row r="69" spans="2:29" ht="15">
      <c r="D69" s="202" t="s">
        <v>86</v>
      </c>
      <c r="G69" s="231">
        <f>G66/G$60</f>
        <v>0.53093777581940205</v>
      </c>
      <c r="H69" s="231">
        <f t="shared" ref="H69:L69" si="75">H66/H$60</f>
        <v>0.53628448588086419</v>
      </c>
      <c r="I69" s="231">
        <f t="shared" si="75"/>
        <v>0.55244113763914104</v>
      </c>
      <c r="J69" s="231">
        <f t="shared" si="75"/>
        <v>0.56578042921705829</v>
      </c>
      <c r="K69" s="231">
        <f t="shared" si="75"/>
        <v>0.59160655215654478</v>
      </c>
      <c r="L69" s="231">
        <f t="shared" si="75"/>
        <v>0.58685301048183958</v>
      </c>
      <c r="M69" s="232">
        <v>0.59699999999999998</v>
      </c>
      <c r="N69" s="233">
        <v>0.59899999999999998</v>
      </c>
      <c r="O69" s="233">
        <v>0.60099999999999998</v>
      </c>
      <c r="T69" s="450" t="s">
        <v>106</v>
      </c>
      <c r="U69" s="234"/>
      <c r="V69" s="235"/>
      <c r="W69" s="235"/>
      <c r="X69" s="235"/>
      <c r="Y69" s="235"/>
      <c r="Z69" s="236"/>
      <c r="AA69"/>
      <c r="AB69"/>
      <c r="AC69"/>
    </row>
    <row r="70" spans="2:29" ht="15">
      <c r="G70" s="239"/>
      <c r="H70" s="239"/>
      <c r="I70" s="239"/>
      <c r="J70" s="239"/>
      <c r="K70" s="239"/>
      <c r="L70" s="240"/>
      <c r="M70" s="249"/>
      <c r="N70" s="249"/>
      <c r="O70" s="249"/>
      <c r="T70" s="449"/>
      <c r="AA70"/>
      <c r="AB70"/>
      <c r="AC70"/>
    </row>
    <row r="71" spans="2:29" ht="15">
      <c r="B71" s="219">
        <f>$E$2</f>
        <v>1</v>
      </c>
      <c r="D71" s="409" t="s">
        <v>107</v>
      </c>
      <c r="E71" s="220"/>
      <c r="F71" s="220"/>
      <c r="G71" s="221">
        <f t="shared" ref="G71:O71" ca="1" si="76">OFFSET(G73,$B$7,)</f>
        <v>1776919</v>
      </c>
      <c r="H71" s="221">
        <f t="shared" ca="1" si="76"/>
        <v>1912314</v>
      </c>
      <c r="I71" s="221">
        <f t="shared" ca="1" si="76"/>
        <v>2160539</v>
      </c>
      <c r="J71" s="221">
        <f t="shared" ca="1" si="76"/>
        <v>2201548</v>
      </c>
      <c r="K71" s="221">
        <f t="shared" ca="1" si="76"/>
        <v>2311625</v>
      </c>
      <c r="L71" s="222">
        <f t="shared" ca="1" si="76"/>
        <v>2336400</v>
      </c>
      <c r="M71" s="222">
        <f t="shared" ca="1" si="76"/>
        <v>2335421.4729152545</v>
      </c>
      <c r="N71" s="222">
        <f t="shared" ca="1" si="76"/>
        <v>2324620.8662224575</v>
      </c>
      <c r="O71" s="222">
        <f t="shared" ca="1" si="76"/>
        <v>2336644.8730913568</v>
      </c>
      <c r="T71" s="451"/>
      <c r="AA71"/>
      <c r="AB71"/>
      <c r="AC71"/>
    </row>
    <row r="72" spans="2:29" ht="15">
      <c r="D72" s="223" t="s">
        <v>104</v>
      </c>
      <c r="E72" s="223"/>
      <c r="F72" s="223"/>
      <c r="G72" s="225">
        <f ca="1">G71/G$56</f>
        <v>0.40070208370071669</v>
      </c>
      <c r="H72" s="225">
        <f t="shared" ref="H72" ca="1" si="77">H71/H$56</f>
        <v>0.38866574990213815</v>
      </c>
      <c r="I72" s="225">
        <f t="shared" ref="I72" ca="1" si="78">I71/I$56</f>
        <v>0.37204814272890191</v>
      </c>
      <c r="J72" s="225">
        <f t="shared" ref="J72" ca="1" si="79">J71/J$56</f>
        <v>0.36473824326740023</v>
      </c>
      <c r="K72" s="225">
        <f t="shared" ref="K72" ca="1" si="80">K71/K$56</f>
        <v>0.36954756970267055</v>
      </c>
      <c r="L72" s="226">
        <f t="shared" ref="L72:O72" ca="1" si="81">L71/L$56</f>
        <v>0.37968635735760137</v>
      </c>
      <c r="M72" s="226">
        <f t="shared" ca="1" si="81"/>
        <v>0.38</v>
      </c>
      <c r="N72" s="226">
        <f t="shared" ca="1" si="81"/>
        <v>0.375</v>
      </c>
      <c r="O72" s="226">
        <f t="shared" ca="1" si="81"/>
        <v>0.37</v>
      </c>
      <c r="T72" s="451"/>
      <c r="AA72"/>
      <c r="AB72"/>
      <c r="AC72"/>
    </row>
    <row r="73" spans="2:29" ht="15">
      <c r="T73" s="451"/>
      <c r="AA73"/>
      <c r="AB73"/>
      <c r="AC73"/>
    </row>
    <row r="74" spans="2:29" ht="15">
      <c r="D74" s="202" t="s">
        <v>85</v>
      </c>
      <c r="G74" s="250">
        <f>'Income Statement'!B14</f>
        <v>1776919</v>
      </c>
      <c r="H74" s="250">
        <f>'Income Statement'!C14</f>
        <v>1912314</v>
      </c>
      <c r="I74" s="250">
        <f>'Income Statement'!D14</f>
        <v>2160539</v>
      </c>
      <c r="J74" s="250">
        <f>'Income Statement'!E14</f>
        <v>2201548</v>
      </c>
      <c r="K74" s="250">
        <f>'Income Statement'!F14</f>
        <v>2311625</v>
      </c>
      <c r="L74" s="250">
        <f>'Income Statement'!G14</f>
        <v>2336400</v>
      </c>
      <c r="M74" s="253">
        <f>M77*M59</f>
        <v>2335421.4729152545</v>
      </c>
      <c r="N74" s="253">
        <f t="shared" ref="N74:O74" si="82">N77*N59</f>
        <v>2324620.8662224575</v>
      </c>
      <c r="O74" s="253">
        <f t="shared" si="82"/>
        <v>2336644.8730913568</v>
      </c>
      <c r="T74" s="451"/>
      <c r="AA74"/>
      <c r="AB74"/>
      <c r="AC74"/>
    </row>
    <row r="75" spans="2:29" ht="15">
      <c r="D75" s="202" t="s">
        <v>86</v>
      </c>
      <c r="G75" s="229">
        <f t="shared" ref="G75" si="83">G74</f>
        <v>1776919</v>
      </c>
      <c r="H75" s="229">
        <f t="shared" ref="H75" si="84">H74</f>
        <v>1912314</v>
      </c>
      <c r="I75" s="229">
        <f>I74</f>
        <v>2160539</v>
      </c>
      <c r="J75" s="229">
        <f t="shared" ref="J75" si="85">J74</f>
        <v>2201548</v>
      </c>
      <c r="K75" s="229">
        <f t="shared" ref="K75" si="86">K74</f>
        <v>2311625</v>
      </c>
      <c r="L75" s="229">
        <f t="shared" ref="L75" si="87">L74</f>
        <v>2336400</v>
      </c>
      <c r="M75" s="253">
        <f>M78*M60</f>
        <v>2325210.8109999998</v>
      </c>
      <c r="N75" s="253">
        <f t="shared" ref="N75:O75" si="88">N78*N60</f>
        <v>2245242.0761719993</v>
      </c>
      <c r="O75" s="253">
        <f t="shared" si="88"/>
        <v>2161524.2310280493</v>
      </c>
      <c r="T75" s="451"/>
      <c r="AA75"/>
      <c r="AB75"/>
      <c r="AC75"/>
    </row>
    <row r="76" spans="2:29" ht="15">
      <c r="T76" s="451"/>
      <c r="AA76"/>
      <c r="AB76"/>
      <c r="AC76"/>
    </row>
    <row r="77" spans="2:29" ht="15">
      <c r="D77" s="202" t="s">
        <v>85</v>
      </c>
      <c r="G77" s="231">
        <f>G74/G$59</f>
        <v>0.40070208370071669</v>
      </c>
      <c r="H77" s="231">
        <f t="shared" ref="H77:L77" si="89">H74/H$59</f>
        <v>0.38866574990213815</v>
      </c>
      <c r="I77" s="231">
        <f t="shared" si="89"/>
        <v>0.37204814272890191</v>
      </c>
      <c r="J77" s="231">
        <f t="shared" si="89"/>
        <v>0.36473824326740023</v>
      </c>
      <c r="K77" s="231">
        <f t="shared" si="89"/>
        <v>0.36954756970267055</v>
      </c>
      <c r="L77" s="231">
        <f t="shared" si="89"/>
        <v>0.37968635735760137</v>
      </c>
      <c r="M77" s="232">
        <v>0.38</v>
      </c>
      <c r="N77" s="233">
        <v>0.375</v>
      </c>
      <c r="O77" s="233">
        <v>0.37</v>
      </c>
      <c r="T77" s="449" t="s">
        <v>108</v>
      </c>
      <c r="U77" s="234"/>
      <c r="V77" s="235"/>
      <c r="W77" s="235"/>
      <c r="X77" s="235"/>
      <c r="Y77" s="235"/>
      <c r="Z77" s="236"/>
      <c r="AA77"/>
      <c r="AB77"/>
      <c r="AC77"/>
    </row>
    <row r="78" spans="2:29" ht="15">
      <c r="D78" s="202" t="s">
        <v>86</v>
      </c>
      <c r="G78" s="231">
        <f>G75/G$60</f>
        <v>0.40070208370071669</v>
      </c>
      <c r="H78" s="231">
        <f t="shared" ref="H78:L78" si="90">H75/H$60</f>
        <v>0.38866574990213815</v>
      </c>
      <c r="I78" s="231">
        <f t="shared" si="90"/>
        <v>0.37204814272890191</v>
      </c>
      <c r="J78" s="231">
        <f t="shared" si="90"/>
        <v>0.36473824326740023</v>
      </c>
      <c r="K78" s="231">
        <f t="shared" si="90"/>
        <v>0.36954756970267055</v>
      </c>
      <c r="L78" s="231">
        <f t="shared" si="90"/>
        <v>0.37968635735760137</v>
      </c>
      <c r="M78" s="232">
        <v>0.38500000000000001</v>
      </c>
      <c r="N78" s="233">
        <v>0.38</v>
      </c>
      <c r="O78" s="233">
        <v>0.375</v>
      </c>
      <c r="T78" s="450" t="s">
        <v>109</v>
      </c>
      <c r="U78" s="234"/>
      <c r="V78" s="235"/>
      <c r="W78" s="235"/>
      <c r="X78" s="235"/>
      <c r="Y78" s="235"/>
      <c r="Z78" s="236"/>
      <c r="AA78"/>
      <c r="AB78"/>
      <c r="AC78"/>
    </row>
    <row r="79" spans="2:29" ht="15">
      <c r="G79" s="239"/>
      <c r="H79" s="239"/>
      <c r="I79" s="239"/>
      <c r="J79" s="239"/>
      <c r="K79" s="239"/>
      <c r="L79" s="240"/>
      <c r="M79" s="241"/>
      <c r="N79" s="241"/>
      <c r="O79" s="241"/>
      <c r="T79" s="449"/>
    </row>
    <row r="80" spans="2:29">
      <c r="B80" s="219">
        <f>$E$2</f>
        <v>1</v>
      </c>
      <c r="D80" s="220" t="s">
        <v>110</v>
      </c>
      <c r="E80" s="220"/>
      <c r="F80" s="220"/>
      <c r="G80" s="221"/>
      <c r="H80" s="221"/>
      <c r="I80" s="221">
        <f t="shared" ref="I80:O80" ca="1" si="91">OFFSET(I82,$B$7,)</f>
        <v>239110</v>
      </c>
      <c r="J80" s="221">
        <f t="shared" ca="1" si="91"/>
        <v>278020</v>
      </c>
      <c r="K80" s="221">
        <f t="shared" ca="1" si="91"/>
        <v>225598</v>
      </c>
      <c r="L80" s="222">
        <f t="shared" ca="1" si="91"/>
        <v>167800</v>
      </c>
      <c r="M80" s="222">
        <f t="shared" ca="1" si="91"/>
        <v>150000</v>
      </c>
      <c r="N80" s="222">
        <f t="shared" ca="1" si="91"/>
        <v>175000</v>
      </c>
      <c r="O80" s="222">
        <f t="shared" ca="1" si="91"/>
        <v>250000</v>
      </c>
      <c r="T80" s="451"/>
    </row>
    <row r="81" spans="2:29" ht="15">
      <c r="D81" s="223" t="s">
        <v>104</v>
      </c>
      <c r="G81" s="225"/>
      <c r="H81" s="225"/>
      <c r="I81" s="225">
        <f t="shared" ref="I81" ca="1" si="92">I80/I$56</f>
        <v>4.1175110196070397E-2</v>
      </c>
      <c r="J81" s="225">
        <f t="shared" ref="J81" ca="1" si="93">J80/J$56</f>
        <v>4.6060556659769679E-2</v>
      </c>
      <c r="K81" s="225">
        <f t="shared" ref="K81" ca="1" si="94">K80/K$56</f>
        <v>3.6065189046572466E-2</v>
      </c>
      <c r="L81" s="226">
        <f t="shared" ref="L81:O81" ca="1" si="95">L80/L$56</f>
        <v>2.7269033883155928E-2</v>
      </c>
      <c r="M81" s="226">
        <f t="shared" ca="1" si="95"/>
        <v>2.4406729432374437E-2</v>
      </c>
      <c r="N81" s="226">
        <f t="shared" ca="1" si="95"/>
        <v>2.8230409936327198E-2</v>
      </c>
      <c r="O81" s="226">
        <f t="shared" ca="1" si="95"/>
        <v>3.9586674494367417E-2</v>
      </c>
      <c r="T81" s="451"/>
      <c r="AA81"/>
      <c r="AB81"/>
      <c r="AC81"/>
    </row>
    <row r="82" spans="2:29" ht="15">
      <c r="T82" s="451"/>
      <c r="AA82"/>
      <c r="AB82"/>
      <c r="AC82"/>
    </row>
    <row r="83" spans="2:29">
      <c r="D83" s="248" t="s">
        <v>85</v>
      </c>
      <c r="G83" s="251"/>
      <c r="H83" s="251"/>
      <c r="I83" s="250">
        <f>'Valuation Assignment'!B74</f>
        <v>239110</v>
      </c>
      <c r="J83" s="250">
        <f>'Valuation Assignment'!C74</f>
        <v>278020</v>
      </c>
      <c r="K83" s="250">
        <f>'Valuation Assignment'!D74</f>
        <v>225598</v>
      </c>
      <c r="L83" s="250">
        <f>'Valuation Assignment'!E74</f>
        <v>167800</v>
      </c>
      <c r="M83" s="242">
        <v>150000</v>
      </c>
      <c r="N83" s="227">
        <v>175000</v>
      </c>
      <c r="O83" s="227">
        <v>250000</v>
      </c>
      <c r="T83" s="451"/>
    </row>
    <row r="84" spans="2:29">
      <c r="D84" s="248" t="s">
        <v>86</v>
      </c>
      <c r="G84" s="251"/>
      <c r="H84" s="251"/>
      <c r="I84" s="229">
        <f>I83</f>
        <v>239110</v>
      </c>
      <c r="J84" s="229">
        <f t="shared" ref="J84:L84" si="96">J83</f>
        <v>278020</v>
      </c>
      <c r="K84" s="229">
        <f t="shared" si="96"/>
        <v>225598</v>
      </c>
      <c r="L84" s="229">
        <f t="shared" si="96"/>
        <v>167800</v>
      </c>
      <c r="M84" s="242">
        <v>150000</v>
      </c>
      <c r="N84" s="227">
        <v>125000</v>
      </c>
      <c r="O84" s="227">
        <v>112500</v>
      </c>
      <c r="T84" s="451"/>
    </row>
    <row r="85" spans="2:29" ht="15">
      <c r="D85" s="248"/>
      <c r="G85" s="239"/>
      <c r="H85" s="239"/>
      <c r="I85" s="239"/>
      <c r="J85" s="239"/>
      <c r="K85" s="239"/>
      <c r="L85" s="240"/>
      <c r="M85" s="241"/>
      <c r="N85" s="241"/>
      <c r="O85" s="241"/>
      <c r="T85" s="451"/>
      <c r="AA85"/>
      <c r="AB85"/>
      <c r="AC85"/>
    </row>
    <row r="86" spans="2:29" ht="15">
      <c r="D86" s="248" t="s">
        <v>85</v>
      </c>
      <c r="G86" s="230"/>
      <c r="H86" s="230"/>
      <c r="I86" s="231">
        <f t="shared" ref="I86:L86" si="97">I83/I$59</f>
        <v>4.1175110196070397E-2</v>
      </c>
      <c r="J86" s="231">
        <f t="shared" si="97"/>
        <v>4.6060556659769679E-2</v>
      </c>
      <c r="K86" s="231">
        <f t="shared" si="97"/>
        <v>3.6065189046572466E-2</v>
      </c>
      <c r="L86" s="231">
        <f t="shared" si="97"/>
        <v>2.7269033883155928E-2</v>
      </c>
      <c r="M86" s="254" t="s">
        <v>111</v>
      </c>
      <c r="N86" s="254" t="s">
        <v>111</v>
      </c>
      <c r="O86" s="254" t="s">
        <v>111</v>
      </c>
      <c r="T86" s="449" t="s">
        <v>112</v>
      </c>
      <c r="U86" s="234"/>
      <c r="V86" s="235"/>
      <c r="W86" s="235"/>
      <c r="X86" s="235"/>
      <c r="Y86" s="235"/>
      <c r="Z86" s="236"/>
      <c r="AA86"/>
      <c r="AB86"/>
      <c r="AC86"/>
    </row>
    <row r="87" spans="2:29" ht="15">
      <c r="D87" s="248" t="s">
        <v>86</v>
      </c>
      <c r="G87" s="243"/>
      <c r="H87" s="243"/>
      <c r="I87" s="231">
        <f t="shared" ref="I87:L87" si="98">I84/I$60</f>
        <v>4.1175110196070397E-2</v>
      </c>
      <c r="J87" s="231">
        <f t="shared" si="98"/>
        <v>4.6060556659769679E-2</v>
      </c>
      <c r="K87" s="231">
        <f t="shared" si="98"/>
        <v>3.6065189046572466E-2</v>
      </c>
      <c r="L87" s="231">
        <f t="shared" si="98"/>
        <v>2.7269033883155928E-2</v>
      </c>
      <c r="M87" s="254" t="s">
        <v>111</v>
      </c>
      <c r="N87" s="254" t="s">
        <v>111</v>
      </c>
      <c r="O87" s="254" t="s">
        <v>111</v>
      </c>
      <c r="T87" s="450" t="s">
        <v>113</v>
      </c>
      <c r="U87" s="234"/>
      <c r="V87" s="235"/>
      <c r="W87" s="235"/>
      <c r="X87" s="235"/>
      <c r="Y87" s="235"/>
      <c r="Z87" s="236"/>
      <c r="AA87"/>
      <c r="AB87"/>
      <c r="AC87"/>
    </row>
    <row r="88" spans="2:29" ht="15">
      <c r="T88" s="449"/>
      <c r="AA88"/>
      <c r="AB88"/>
      <c r="AC88"/>
    </row>
    <row r="89" spans="2:29">
      <c r="B89" s="219">
        <f>$E$2</f>
        <v>1</v>
      </c>
      <c r="D89" s="220" t="s">
        <v>114</v>
      </c>
      <c r="E89" s="220"/>
      <c r="F89" s="220"/>
      <c r="G89" s="221">
        <f t="shared" ref="G89:O89" ca="1" si="99">OFFSET(G91,$B$7,)</f>
        <v>478968</v>
      </c>
      <c r="H89" s="221">
        <f t="shared" ca="1" si="99"/>
        <v>538675</v>
      </c>
      <c r="I89" s="221">
        <f t="shared" ca="1" si="99"/>
        <v>675111</v>
      </c>
      <c r="J89" s="221">
        <f t="shared" ca="1" si="99"/>
        <v>652430</v>
      </c>
      <c r="K89" s="221">
        <f t="shared" ca="1" si="99"/>
        <v>684502</v>
      </c>
      <c r="L89" s="222">
        <f t="shared" ca="1" si="99"/>
        <v>623303</v>
      </c>
      <c r="M89" s="222">
        <f t="shared" ca="1" si="99"/>
        <v>612799.77711087069</v>
      </c>
      <c r="N89" s="222">
        <f t="shared" ca="1" si="99"/>
        <v>606057.3195335042</v>
      </c>
      <c r="O89" s="222">
        <f t="shared" ca="1" si="99"/>
        <v>605226.4913790127</v>
      </c>
      <c r="T89" s="451"/>
    </row>
    <row r="90" spans="2:29">
      <c r="D90" s="223" t="s">
        <v>115</v>
      </c>
      <c r="G90" s="244">
        <f ca="1">G89/G$62*365</f>
        <v>74.252265177742075</v>
      </c>
      <c r="H90" s="244">
        <f t="shared" ref="H90:O90" ca="1" si="100">H89/H$62*365</f>
        <v>74.51462464583868</v>
      </c>
      <c r="I90" s="244">
        <f t="shared" ca="1" si="100"/>
        <v>76.810230515930257</v>
      </c>
      <c r="J90" s="244">
        <f t="shared" ca="1" si="100"/>
        <v>69.731982013638529</v>
      </c>
      <c r="K90" s="244">
        <f t="shared" ca="1" si="100"/>
        <v>67.51302670572629</v>
      </c>
      <c r="L90" s="245">
        <f t="shared" ca="1" si="100"/>
        <v>62.999998615418697</v>
      </c>
      <c r="M90" s="245">
        <f t="shared" ca="1" si="100"/>
        <v>62.000000000000007</v>
      </c>
      <c r="N90" s="245">
        <f t="shared" ca="1" si="100"/>
        <v>61</v>
      </c>
      <c r="O90" s="245">
        <f t="shared" ca="1" si="100"/>
        <v>60.000000000000007</v>
      </c>
      <c r="T90" s="451"/>
    </row>
    <row r="91" spans="2:29">
      <c r="T91" s="451"/>
    </row>
    <row r="92" spans="2:29" ht="15">
      <c r="D92" s="248" t="s">
        <v>85</v>
      </c>
      <c r="G92" s="250">
        <f>'Balance Sheet'!B6</f>
        <v>478968</v>
      </c>
      <c r="H92" s="250">
        <f>'Balance Sheet'!C6</f>
        <v>538675</v>
      </c>
      <c r="I92" s="250">
        <f>'Balance Sheet'!D6</f>
        <v>675111</v>
      </c>
      <c r="J92" s="250">
        <f>'Balance Sheet'!E6</f>
        <v>652430</v>
      </c>
      <c r="K92" s="250">
        <f>'Balance Sheet'!F6</f>
        <v>684502</v>
      </c>
      <c r="L92" s="250">
        <f>'Balance Sheet'!G6</f>
        <v>623303</v>
      </c>
      <c r="M92" s="246">
        <f>(M65/365)*M95</f>
        <v>612799.77711087069</v>
      </c>
      <c r="N92" s="246">
        <f t="shared" ref="N92:O92" si="101">(N65/365)*N95</f>
        <v>606057.3195335042</v>
      </c>
      <c r="O92" s="246">
        <f t="shared" si="101"/>
        <v>605226.4913790127</v>
      </c>
      <c r="T92" s="451"/>
      <c r="AA92"/>
      <c r="AB92"/>
      <c r="AC92"/>
    </row>
    <row r="93" spans="2:29">
      <c r="D93" s="248" t="s">
        <v>86</v>
      </c>
      <c r="G93" s="229">
        <f t="shared" ref="G93" si="102">G92</f>
        <v>478968</v>
      </c>
      <c r="H93" s="229">
        <f t="shared" ref="H93" si="103">H92</f>
        <v>538675</v>
      </c>
      <c r="I93" s="229">
        <f>I92</f>
        <v>675111</v>
      </c>
      <c r="J93" s="229">
        <f t="shared" ref="J93" si="104">J92</f>
        <v>652430</v>
      </c>
      <c r="K93" s="229">
        <f t="shared" ref="K93" si="105">K92</f>
        <v>684502</v>
      </c>
      <c r="L93" s="229">
        <f t="shared" ref="L93" si="106">L92</f>
        <v>623303</v>
      </c>
      <c r="M93" s="246">
        <f>(M66/365)*M96</f>
        <v>642090.77047397243</v>
      </c>
      <c r="N93" s="246">
        <f t="shared" ref="N93:O93" si="107">(N66/365)*N96</f>
        <v>649663.30384290451</v>
      </c>
      <c r="O93" s="246">
        <f t="shared" si="107"/>
        <v>654876.70017535845</v>
      </c>
      <c r="T93" s="451"/>
    </row>
    <row r="94" spans="2:29">
      <c r="D94" s="248"/>
      <c r="M94" s="241"/>
      <c r="N94" s="241"/>
      <c r="O94" s="241"/>
      <c r="T94" s="451"/>
    </row>
    <row r="95" spans="2:29" ht="15">
      <c r="D95" s="248" t="s">
        <v>85</v>
      </c>
      <c r="G95" s="247">
        <f>G92/G$65*365</f>
        <v>74.252265177742075</v>
      </c>
      <c r="H95" s="247">
        <f t="shared" ref="H95:L95" si="108">H92/H$65*365</f>
        <v>74.51462464583868</v>
      </c>
      <c r="I95" s="247">
        <f t="shared" si="108"/>
        <v>76.810230515930257</v>
      </c>
      <c r="J95" s="247">
        <f t="shared" si="108"/>
        <v>69.731982013638529</v>
      </c>
      <c r="K95" s="247">
        <f t="shared" si="108"/>
        <v>67.51302670572629</v>
      </c>
      <c r="L95" s="247">
        <f t="shared" si="108"/>
        <v>62.999998615418697</v>
      </c>
      <c r="M95" s="237">
        <v>62</v>
      </c>
      <c r="N95" s="238">
        <v>61</v>
      </c>
      <c r="O95" s="238">
        <v>60</v>
      </c>
      <c r="T95" s="449" t="s">
        <v>116</v>
      </c>
      <c r="U95" s="234"/>
      <c r="V95" s="235"/>
      <c r="W95" s="235"/>
      <c r="X95" s="235"/>
      <c r="Y95" s="235"/>
      <c r="Z95" s="236"/>
      <c r="AA95"/>
      <c r="AB95"/>
      <c r="AC95"/>
    </row>
    <row r="96" spans="2:29" ht="15">
      <c r="D96" s="248" t="s">
        <v>86</v>
      </c>
      <c r="G96" s="247">
        <f>G93/G$66*365</f>
        <v>74.252265177742075</v>
      </c>
      <c r="H96" s="247">
        <f t="shared" ref="H96:L96" si="109">H93/H$66*365</f>
        <v>74.51462464583868</v>
      </c>
      <c r="I96" s="247">
        <f t="shared" si="109"/>
        <v>76.810230515930257</v>
      </c>
      <c r="J96" s="247">
        <f t="shared" si="109"/>
        <v>69.731982013638529</v>
      </c>
      <c r="K96" s="247">
        <f t="shared" si="109"/>
        <v>67.51302670572629</v>
      </c>
      <c r="L96" s="247">
        <f t="shared" si="109"/>
        <v>62.999998615418697</v>
      </c>
      <c r="M96" s="237">
        <v>65</v>
      </c>
      <c r="N96" s="238">
        <v>67</v>
      </c>
      <c r="O96" s="238">
        <v>69</v>
      </c>
      <c r="T96" s="450" t="s">
        <v>117</v>
      </c>
      <c r="U96" s="234"/>
      <c r="V96" s="235"/>
      <c r="W96" s="235"/>
      <c r="X96" s="235"/>
      <c r="Y96" s="235"/>
      <c r="Z96" s="236"/>
      <c r="AA96"/>
      <c r="AB96"/>
      <c r="AC96"/>
    </row>
    <row r="97" spans="2:29" ht="15">
      <c r="T97" s="449"/>
    </row>
    <row r="98" spans="2:29">
      <c r="B98" s="219">
        <f>$E$2</f>
        <v>1</v>
      </c>
      <c r="D98" s="220" t="s">
        <v>118</v>
      </c>
      <c r="E98" s="220"/>
      <c r="F98" s="220"/>
      <c r="G98" s="221">
        <f t="shared" ref="G98:O98" ca="1" si="110">OFFSET(G100,$B$7,)</f>
        <v>31516</v>
      </c>
      <c r="H98" s="221">
        <f t="shared" ca="1" si="110"/>
        <v>41827</v>
      </c>
      <c r="I98" s="221">
        <f t="shared" ca="1" si="110"/>
        <v>55618</v>
      </c>
      <c r="J98" s="221">
        <f t="shared" ca="1" si="110"/>
        <v>49580</v>
      </c>
      <c r="K98" s="221">
        <f t="shared" ca="1" si="110"/>
        <v>44369</v>
      </c>
      <c r="L98" s="222">
        <f t="shared" ca="1" si="110"/>
        <v>50577</v>
      </c>
      <c r="M98" s="222">
        <f t="shared" ca="1" si="110"/>
        <v>47988.112457162759</v>
      </c>
      <c r="N98" s="222">
        <f t="shared" ca="1" si="110"/>
        <v>48403.064611755275</v>
      </c>
      <c r="O98" s="222">
        <f t="shared" ca="1" si="110"/>
        <v>49310.906244430706</v>
      </c>
      <c r="T98" s="451"/>
    </row>
    <row r="99" spans="2:29" ht="15">
      <c r="D99" s="223" t="s">
        <v>119</v>
      </c>
      <c r="G99" s="244">
        <f ca="1">G98/G$56*365</f>
        <v>2.5940475100540894</v>
      </c>
      <c r="H99" s="244">
        <f t="shared" ref="H99:O99" ca="1" si="111">H98/H$56*365</f>
        <v>3.1028919137872797</v>
      </c>
      <c r="I99" s="244">
        <f t="shared" ca="1" si="111"/>
        <v>3.4957894140480987</v>
      </c>
      <c r="J99" s="244">
        <f t="shared" ca="1" si="111"/>
        <v>2.9981442907159694</v>
      </c>
      <c r="K99" s="244">
        <f t="shared" ca="1" si="111"/>
        <v>2.5889607889905561</v>
      </c>
      <c r="L99" s="245">
        <f t="shared" ca="1" si="111"/>
        <v>3.0000170634598198</v>
      </c>
      <c r="M99" s="245">
        <f t="shared" ca="1" si="111"/>
        <v>2.8499999999999996</v>
      </c>
      <c r="N99" s="245">
        <f t="shared" ca="1" si="111"/>
        <v>2.8499999999999996</v>
      </c>
      <c r="O99" s="245">
        <f t="shared" ca="1" si="111"/>
        <v>2.85</v>
      </c>
      <c r="T99" s="451"/>
      <c r="AA99"/>
      <c r="AB99"/>
      <c r="AC99"/>
    </row>
    <row r="100" spans="2:29" ht="15">
      <c r="T100" s="451"/>
      <c r="AA100"/>
      <c r="AB100"/>
      <c r="AC100"/>
    </row>
    <row r="101" spans="2:29">
      <c r="D101" s="248" t="s">
        <v>85</v>
      </c>
      <c r="G101" s="250">
        <f>'Balance Sheet'!B5</f>
        <v>31516</v>
      </c>
      <c r="H101" s="250">
        <f>'Balance Sheet'!C5</f>
        <v>41827</v>
      </c>
      <c r="I101" s="250">
        <f>'Balance Sheet'!D5</f>
        <v>55618</v>
      </c>
      <c r="J101" s="250">
        <f>'Balance Sheet'!E5</f>
        <v>49580</v>
      </c>
      <c r="K101" s="250">
        <f>'Balance Sheet'!F5</f>
        <v>44369</v>
      </c>
      <c r="L101" s="250">
        <f>'Balance Sheet'!G5</f>
        <v>50577</v>
      </c>
      <c r="M101" s="246">
        <f>(M59/365)*M104</f>
        <v>47988.112457162759</v>
      </c>
      <c r="N101" s="246">
        <f t="shared" ref="N101:O101" si="112">(N59/365)*N104</f>
        <v>48403.064611755275</v>
      </c>
      <c r="O101" s="246">
        <f t="shared" si="112"/>
        <v>49310.906244430706</v>
      </c>
      <c r="T101" s="451"/>
    </row>
    <row r="102" spans="2:29">
      <c r="D102" s="248" t="s">
        <v>86</v>
      </c>
      <c r="G102" s="229">
        <f t="shared" ref="G102" si="113">G101</f>
        <v>31516</v>
      </c>
      <c r="H102" s="229">
        <f t="shared" ref="H102" si="114">H101</f>
        <v>41827</v>
      </c>
      <c r="I102" s="229">
        <f>I101</f>
        <v>55618</v>
      </c>
      <c r="J102" s="229">
        <f t="shared" ref="J102" si="115">J101</f>
        <v>49580</v>
      </c>
      <c r="K102" s="229">
        <f t="shared" ref="K102" si="116">K101</f>
        <v>44369</v>
      </c>
      <c r="L102" s="229">
        <f t="shared" ref="L102" si="117">L101</f>
        <v>50577</v>
      </c>
      <c r="M102" s="246">
        <f t="shared" ref="M102:O102" si="118">(M60/365)*M105</f>
        <v>48812.466767123282</v>
      </c>
      <c r="N102" s="246">
        <f t="shared" si="118"/>
        <v>49372.662814164367</v>
      </c>
      <c r="O102" s="246">
        <f t="shared" si="118"/>
        <v>49744.667234618122</v>
      </c>
      <c r="T102" s="451"/>
    </row>
    <row r="103" spans="2:29">
      <c r="D103" s="248"/>
      <c r="M103" s="241"/>
      <c r="N103" s="241"/>
      <c r="O103" s="241"/>
      <c r="T103" s="451"/>
    </row>
    <row r="104" spans="2:29" ht="15">
      <c r="D104" s="248" t="s">
        <v>85</v>
      </c>
      <c r="G104" s="247">
        <f>G101/G$59*365</f>
        <v>2.5940475100540894</v>
      </c>
      <c r="H104" s="247">
        <f t="shared" ref="H104:L104" si="119">H101/H$59*365</f>
        <v>3.1028919137872797</v>
      </c>
      <c r="I104" s="247">
        <f t="shared" si="119"/>
        <v>3.4957894140480987</v>
      </c>
      <c r="J104" s="247">
        <f t="shared" si="119"/>
        <v>2.9981442907159694</v>
      </c>
      <c r="K104" s="247">
        <f t="shared" si="119"/>
        <v>2.5889607889905561</v>
      </c>
      <c r="L104" s="247">
        <f t="shared" si="119"/>
        <v>3.0000170634598198</v>
      </c>
      <c r="M104" s="237">
        <v>2.85</v>
      </c>
      <c r="N104" s="237">
        <v>2.85</v>
      </c>
      <c r="O104" s="237">
        <v>2.85</v>
      </c>
      <c r="T104" s="449" t="s">
        <v>120</v>
      </c>
      <c r="U104" s="234"/>
      <c r="V104" s="235"/>
      <c r="W104" s="235"/>
      <c r="X104" s="235"/>
      <c r="Y104" s="235"/>
      <c r="Z104" s="236"/>
      <c r="AA104"/>
      <c r="AB104"/>
      <c r="AC104"/>
    </row>
    <row r="105" spans="2:29" ht="15">
      <c r="D105" s="248" t="s">
        <v>86</v>
      </c>
      <c r="G105" s="247">
        <f>G102/G$60*365</f>
        <v>2.5940475100540894</v>
      </c>
      <c r="H105" s="247">
        <f t="shared" ref="H105:L105" si="120">H102/H$60*365</f>
        <v>3.1028919137872797</v>
      </c>
      <c r="I105" s="247">
        <f t="shared" si="120"/>
        <v>3.4957894140480987</v>
      </c>
      <c r="J105" s="247">
        <f t="shared" si="120"/>
        <v>2.9981442907159694</v>
      </c>
      <c r="K105" s="247">
        <f t="shared" si="120"/>
        <v>2.5889607889905561</v>
      </c>
      <c r="L105" s="247">
        <f t="shared" si="120"/>
        <v>3.0000170634598198</v>
      </c>
      <c r="M105" s="237">
        <v>2.95</v>
      </c>
      <c r="N105" s="238">
        <v>3.05</v>
      </c>
      <c r="O105" s="238">
        <v>3.15</v>
      </c>
      <c r="T105" s="449" t="s">
        <v>121</v>
      </c>
      <c r="U105" s="234"/>
      <c r="V105" s="235"/>
      <c r="W105" s="235"/>
      <c r="X105" s="235"/>
      <c r="Y105" s="235"/>
      <c r="Z105" s="236"/>
      <c r="AA105"/>
      <c r="AB105"/>
      <c r="AC105"/>
    </row>
    <row r="106" spans="2:29">
      <c r="G106" s="239"/>
      <c r="H106" s="239"/>
      <c r="I106" s="239"/>
      <c r="J106" s="239"/>
      <c r="K106" s="239"/>
      <c r="L106" s="240"/>
      <c r="M106" s="241"/>
      <c r="N106" s="241"/>
      <c r="O106" s="241"/>
      <c r="T106" s="451"/>
    </row>
    <row r="107" spans="2:29">
      <c r="B107" s="219">
        <f>$E$2</f>
        <v>1</v>
      </c>
      <c r="D107" s="220" t="s">
        <v>122</v>
      </c>
      <c r="E107" s="220"/>
      <c r="F107" s="220"/>
      <c r="G107" s="221">
        <f t="shared" ref="G107:O107" ca="1" si="121">OFFSET(G109,$B$7,)</f>
        <v>293203</v>
      </c>
      <c r="H107" s="221">
        <f t="shared" ca="1" si="121"/>
        <v>339485</v>
      </c>
      <c r="I107" s="221">
        <f t="shared" ca="1" si="121"/>
        <v>403976</v>
      </c>
      <c r="J107" s="221">
        <f t="shared" ca="1" si="121"/>
        <v>381213</v>
      </c>
      <c r="K107" s="221">
        <f t="shared" ca="1" si="121"/>
        <v>485131</v>
      </c>
      <c r="L107" s="222">
        <f t="shared" ca="1" si="121"/>
        <v>445216</v>
      </c>
      <c r="M107" s="222">
        <f t="shared" ca="1" si="121"/>
        <v>444774.03177401901</v>
      </c>
      <c r="N107" s="222">
        <f t="shared" ca="1" si="121"/>
        <v>457026.83112362609</v>
      </c>
      <c r="O107" s="222">
        <f t="shared" ca="1" si="121"/>
        <v>474094.0849135599</v>
      </c>
      <c r="T107" s="451"/>
    </row>
    <row r="108" spans="2:29">
      <c r="D108" s="223" t="s">
        <v>123</v>
      </c>
      <c r="G108" s="244">
        <f ca="1">G107/G$62*365</f>
        <v>45.453948712459933</v>
      </c>
      <c r="H108" s="244">
        <f t="shared" ref="H108" ca="1" si="122">H107/H$62*365</f>
        <v>46.960778480331442</v>
      </c>
      <c r="I108" s="244">
        <f t="shared" ref="I108" ca="1" si="123">I107/I$62*365</f>
        <v>45.962056140254631</v>
      </c>
      <c r="J108" s="244">
        <f t="shared" ref="J108" ca="1" si="124">J107/J$62*365</f>
        <v>40.744199468701908</v>
      </c>
      <c r="K108" s="244">
        <f t="shared" ref="K108" ca="1" si="125">K107/K$62*365</f>
        <v>47.848891834904357</v>
      </c>
      <c r="L108" s="245">
        <f t="shared" ref="L108:O108" ca="1" si="126">L107/L$62*365</f>
        <v>44.999955693398313</v>
      </c>
      <c r="M108" s="245">
        <f t="shared" ca="1" si="126"/>
        <v>45</v>
      </c>
      <c r="N108" s="245">
        <f t="shared" ca="1" si="126"/>
        <v>45.999999999999993</v>
      </c>
      <c r="O108" s="245">
        <f t="shared" ca="1" si="126"/>
        <v>47</v>
      </c>
      <c r="T108" s="451"/>
    </row>
    <row r="109" spans="2:29">
      <c r="T109" s="451"/>
    </row>
    <row r="110" spans="2:29">
      <c r="D110" s="248" t="s">
        <v>85</v>
      </c>
      <c r="G110" s="250">
        <f>'Balance Sheet'!B19</f>
        <v>293203</v>
      </c>
      <c r="H110" s="250">
        <f>'Balance Sheet'!C19</f>
        <v>339485</v>
      </c>
      <c r="I110" s="250">
        <f>'Balance Sheet'!D19</f>
        <v>403976</v>
      </c>
      <c r="J110" s="250">
        <f>'Balance Sheet'!E19</f>
        <v>381213</v>
      </c>
      <c r="K110" s="250">
        <f>'Balance Sheet'!F19</f>
        <v>485131</v>
      </c>
      <c r="L110" s="250">
        <f>'Balance Sheet'!G19</f>
        <v>445216</v>
      </c>
      <c r="M110" s="246">
        <f>(M65/365)*M113</f>
        <v>444774.03177401901</v>
      </c>
      <c r="N110" s="246">
        <f t="shared" ref="N110:O110" si="127">(N65/365)*N113</f>
        <v>457026.83112362609</v>
      </c>
      <c r="O110" s="246">
        <f t="shared" si="127"/>
        <v>474094.0849135599</v>
      </c>
      <c r="T110" s="451"/>
    </row>
    <row r="111" spans="2:29">
      <c r="D111" s="248" t="s">
        <v>86</v>
      </c>
      <c r="G111" s="229">
        <f t="shared" ref="G111" si="128">G110</f>
        <v>293203</v>
      </c>
      <c r="H111" s="229">
        <f t="shared" ref="H111" si="129">H110</f>
        <v>339485</v>
      </c>
      <c r="I111" s="229">
        <f>I110</f>
        <v>403976</v>
      </c>
      <c r="J111" s="229">
        <f t="shared" ref="J111" si="130">J110</f>
        <v>381213</v>
      </c>
      <c r="K111" s="229">
        <f t="shared" ref="K111" si="131">K110</f>
        <v>485131</v>
      </c>
      <c r="L111" s="229">
        <f t="shared" ref="L111" si="132">L110</f>
        <v>445216</v>
      </c>
      <c r="M111" s="246">
        <f t="shared" ref="M111:O111" si="133">(M66/365)*M114</f>
        <v>424767.74046739715</v>
      </c>
      <c r="N111" s="246">
        <f t="shared" si="133"/>
        <v>397555.15608297137</v>
      </c>
      <c r="O111" s="246">
        <f t="shared" si="133"/>
        <v>370147.70009911567</v>
      </c>
      <c r="T111" s="451"/>
    </row>
    <row r="112" spans="2:29">
      <c r="D112" s="248"/>
      <c r="M112" s="241"/>
      <c r="N112" s="241"/>
      <c r="O112" s="241"/>
      <c r="T112" s="451"/>
    </row>
    <row r="113" spans="4:29" ht="15">
      <c r="D113" s="248" t="s">
        <v>85</v>
      </c>
      <c r="G113" s="247">
        <f>G110/G$65*365</f>
        <v>45.453948712459933</v>
      </c>
      <c r="H113" s="247">
        <f t="shared" ref="H113:L113" si="134">H110/H$65*365</f>
        <v>46.960778480331442</v>
      </c>
      <c r="I113" s="247">
        <f t="shared" si="134"/>
        <v>45.962056140254631</v>
      </c>
      <c r="J113" s="247">
        <f t="shared" si="134"/>
        <v>40.744199468701908</v>
      </c>
      <c r="K113" s="247">
        <f t="shared" si="134"/>
        <v>47.848891834904357</v>
      </c>
      <c r="L113" s="247">
        <f t="shared" si="134"/>
        <v>44.999955693398313</v>
      </c>
      <c r="M113" s="237">
        <v>45</v>
      </c>
      <c r="N113" s="238">
        <v>46</v>
      </c>
      <c r="O113" s="238">
        <v>47</v>
      </c>
      <c r="T113" s="449" t="s">
        <v>124</v>
      </c>
      <c r="U113" s="234"/>
      <c r="V113" s="235"/>
      <c r="W113" s="235"/>
      <c r="X113" s="235"/>
      <c r="Y113" s="235"/>
      <c r="Z113" s="236"/>
      <c r="AA113"/>
      <c r="AB113"/>
      <c r="AC113"/>
    </row>
    <row r="114" spans="4:29" ht="15">
      <c r="D114" s="248" t="s">
        <v>86</v>
      </c>
      <c r="G114" s="247">
        <f>G111/G$66*365</f>
        <v>45.453948712459933</v>
      </c>
      <c r="H114" s="247">
        <f t="shared" ref="H114:L114" si="135">H111/H$66*365</f>
        <v>46.960778480331442</v>
      </c>
      <c r="I114" s="247">
        <f t="shared" si="135"/>
        <v>45.962056140254631</v>
      </c>
      <c r="J114" s="247">
        <f t="shared" si="135"/>
        <v>40.744199468701908</v>
      </c>
      <c r="K114" s="247">
        <f t="shared" si="135"/>
        <v>47.848891834904357</v>
      </c>
      <c r="L114" s="247">
        <f t="shared" si="135"/>
        <v>44.999955693398313</v>
      </c>
      <c r="M114" s="237">
        <v>43</v>
      </c>
      <c r="N114" s="238">
        <v>41</v>
      </c>
      <c r="O114" s="238">
        <v>39</v>
      </c>
      <c r="T114" s="450" t="s">
        <v>125</v>
      </c>
      <c r="U114" s="234"/>
      <c r="V114" s="235"/>
      <c r="W114" s="235"/>
      <c r="X114" s="235"/>
      <c r="Y114" s="235"/>
      <c r="Z114" s="236"/>
      <c r="AA114"/>
      <c r="AB114"/>
      <c r="AC114"/>
    </row>
    <row r="115" spans="4:29" ht="15">
      <c r="T115"/>
    </row>
    <row r="119" spans="4:29" ht="15">
      <c r="AA119"/>
      <c r="AB119"/>
      <c r="AC119"/>
    </row>
    <row r="120" spans="4:29" ht="15">
      <c r="AA120"/>
      <c r="AB120"/>
      <c r="AC120"/>
    </row>
    <row r="122" spans="4:29" ht="15">
      <c r="AA122"/>
      <c r="AB122"/>
      <c r="AC122"/>
    </row>
    <row r="123" spans="4:29" ht="15">
      <c r="AA123"/>
      <c r="AB123"/>
      <c r="AC123"/>
    </row>
    <row r="124" spans="4:29" ht="15">
      <c r="AA124"/>
      <c r="AB124"/>
      <c r="AC124"/>
    </row>
    <row r="125" spans="4:29" ht="15">
      <c r="AA125"/>
      <c r="AB125"/>
      <c r="AC125"/>
    </row>
    <row r="126" spans="4:29" ht="15">
      <c r="AA126"/>
      <c r="AB126"/>
      <c r="AC126"/>
    </row>
    <row r="127" spans="4:29" ht="15">
      <c r="AA127"/>
      <c r="AB127"/>
      <c r="AC127"/>
    </row>
    <row r="128" spans="4:29" ht="15">
      <c r="AA128"/>
      <c r="AB128"/>
      <c r="AC128"/>
    </row>
    <row r="129" spans="27:29" ht="15">
      <c r="AA129"/>
      <c r="AB129"/>
      <c r="AC12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0DCC0-D659-41F6-A0ED-78FB7D476157}">
  <sheetPr codeName="Sheet3">
    <tabColor rgb="FF40936B"/>
    <pageSetUpPr fitToPage="1"/>
  </sheetPr>
  <dimension ref="A2:M28"/>
  <sheetViews>
    <sheetView showGridLines="0" view="pageBreakPreview" zoomScale="150" zoomScaleNormal="85" zoomScaleSheetLayoutView="100" workbookViewId="0">
      <pane xSplit="2" ySplit="15" topLeftCell="C16" activePane="bottomRight" state="frozen"/>
      <selection pane="bottomRight" activeCell="I8" sqref="I8"/>
      <selection pane="bottomLeft" activeCell="I142" sqref="I142"/>
      <selection pane="topRight" activeCell="I142" sqref="I142"/>
    </sheetView>
  </sheetViews>
  <sheetFormatPr defaultColWidth="8.85546875" defaultRowHeight="15" outlineLevelRow="1" outlineLevelCol="1"/>
  <cols>
    <col min="2" max="2" width="30.28515625" customWidth="1"/>
    <col min="3" max="3" width="13.42578125" customWidth="1"/>
    <col min="4" max="4" width="3" customWidth="1"/>
    <col min="5" max="5" width="13.42578125" customWidth="1"/>
    <col min="6" max="8" width="12.42578125" customWidth="1" outlineLevel="1"/>
    <col min="9" max="12" width="12.42578125" customWidth="1"/>
    <col min="13" max="13" width="12.42578125" customWidth="1" outlineLevel="1"/>
  </cols>
  <sheetData>
    <row r="2" spans="2:13" ht="18" customHeight="1" outlineLevel="1">
      <c r="B2" s="414" t="s">
        <v>126</v>
      </c>
      <c r="C2" s="415"/>
      <c r="D2" s="104"/>
      <c r="E2" s="33"/>
      <c r="F2" s="411" t="s">
        <v>127</v>
      </c>
      <c r="G2" s="412"/>
      <c r="H2" s="412"/>
      <c r="I2" s="413" t="s">
        <v>128</v>
      </c>
      <c r="J2" s="412"/>
      <c r="K2" s="412"/>
    </row>
    <row r="3" spans="2:13" outlineLevel="1">
      <c r="B3" s="141"/>
      <c r="C3" s="141"/>
      <c r="D3" s="140"/>
      <c r="E3" s="32"/>
      <c r="F3" s="32" t="s">
        <v>129</v>
      </c>
      <c r="G3" s="32" t="s">
        <v>130</v>
      </c>
      <c r="H3" s="32" t="s">
        <v>131</v>
      </c>
      <c r="I3" s="32" t="s">
        <v>132</v>
      </c>
      <c r="J3" s="32" t="s">
        <v>133</v>
      </c>
      <c r="K3" s="32" t="s">
        <v>134</v>
      </c>
    </row>
    <row r="4" spans="2:13" outlineLevel="1">
      <c r="B4" s="26" t="s">
        <v>135</v>
      </c>
      <c r="C4" s="142">
        <v>269577.00400000002</v>
      </c>
      <c r="D4" s="14"/>
      <c r="E4" s="324" t="s">
        <v>136</v>
      </c>
      <c r="F4" s="331">
        <v>6035967</v>
      </c>
      <c r="G4" s="331">
        <v>6255284</v>
      </c>
      <c r="H4" s="331">
        <v>6153500</v>
      </c>
      <c r="I4" s="332">
        <f ca="1">'Income Statement'!H9</f>
        <v>6145845.9813559325</v>
      </c>
      <c r="J4" s="332">
        <f ca="1">'Income Statement'!I9</f>
        <v>6198988.9765932197</v>
      </c>
      <c r="K4" s="332">
        <f ca="1">'Income Statement'!J9</f>
        <v>6315256.4137604237</v>
      </c>
      <c r="L4" s="101"/>
      <c r="M4" s="101"/>
    </row>
    <row r="5" spans="2:13" outlineLevel="1">
      <c r="B5" s="26" t="s">
        <v>137</v>
      </c>
      <c r="C5" s="140">
        <f>C6/C4</f>
        <v>4.6368940282458215</v>
      </c>
      <c r="D5" s="140"/>
      <c r="E5" s="326" t="s">
        <v>138</v>
      </c>
      <c r="F5" s="334">
        <v>3.9402811947824912E-2</v>
      </c>
      <c r="G5" s="334">
        <v>3.6335023037733727E-2</v>
      </c>
      <c r="H5" s="334">
        <v>-1.6271683268097803E-2</v>
      </c>
      <c r="I5" s="335">
        <f ca="1">I4/H4-1</f>
        <v>-1.2438479961107696E-3</v>
      </c>
      <c r="J5" s="335">
        <f ca="1">J4/I4-1</f>
        <v>8.6469780398827911E-3</v>
      </c>
      <c r="K5" s="335">
        <f ca="1">K4/J4-1</f>
        <v>1.8755870934150431E-2</v>
      </c>
      <c r="L5" s="101"/>
      <c r="M5" s="101"/>
    </row>
    <row r="6" spans="2:13" outlineLevel="1">
      <c r="B6" s="26" t="s">
        <v>139</v>
      </c>
      <c r="C6" s="143">
        <f>'Capital Structure'!D21</f>
        <v>1250000</v>
      </c>
      <c r="D6" s="144"/>
      <c r="E6" s="328" t="s">
        <v>140</v>
      </c>
      <c r="F6" s="331">
        <v>530769</v>
      </c>
      <c r="G6" s="331">
        <v>401103</v>
      </c>
      <c r="H6" s="331">
        <v>333700</v>
      </c>
      <c r="I6" s="332">
        <f ca="1">'Income Statement'!H39</f>
        <v>325729.83701186464</v>
      </c>
      <c r="J6" s="332">
        <f ca="1">'Income Statement'!I39</f>
        <v>371939.33859559329</v>
      </c>
      <c r="K6" s="332">
        <f ca="1">'Income Statement'!J39</f>
        <v>423122.17972194852</v>
      </c>
      <c r="L6" s="101"/>
      <c r="M6" s="101"/>
    </row>
    <row r="7" spans="2:13" outlineLevel="1">
      <c r="B7" s="26" t="s">
        <v>141</v>
      </c>
      <c r="C7" s="3">
        <f>'Capital Structure'!D20</f>
        <v>1499364</v>
      </c>
      <c r="D7" s="3"/>
      <c r="E7" s="326" t="s">
        <v>138</v>
      </c>
      <c r="F7" s="334">
        <v>-0.1026394895499072</v>
      </c>
      <c r="G7" s="334">
        <v>-0.24429836708624653</v>
      </c>
      <c r="H7" s="334">
        <v>-0.168044118343667</v>
      </c>
      <c r="I7" s="335">
        <f ca="1">I6/H6-1</f>
        <v>-2.3884216326446994E-2</v>
      </c>
      <c r="J7" s="335">
        <f ca="1">J6/I6-1</f>
        <v>0.14186450344137636</v>
      </c>
      <c r="K7" s="335">
        <f ca="1">K6/J6-1</f>
        <v>0.13761072254313467</v>
      </c>
      <c r="L7" s="101"/>
      <c r="M7" s="101"/>
    </row>
    <row r="8" spans="2:13" outlineLevel="1">
      <c r="B8" s="26" t="s">
        <v>142</v>
      </c>
      <c r="C8" s="3">
        <f>-'Capital Structure'!D19</f>
        <v>100000</v>
      </c>
      <c r="D8" s="3"/>
      <c r="E8" s="327" t="s">
        <v>143</v>
      </c>
      <c r="F8" s="334">
        <v>8.7934377374826608E-2</v>
      </c>
      <c r="G8" s="334">
        <v>6.4122268469345281E-2</v>
      </c>
      <c r="H8" s="334">
        <v>5.4229300398147398E-2</v>
      </c>
      <c r="I8" s="304">
        <f ca="1">I6/I4</f>
        <v>5.3000000000000033E-2</v>
      </c>
      <c r="J8" s="304">
        <f ca="1">J6/J4</f>
        <v>6.0000000000000019E-2</v>
      </c>
      <c r="K8" s="304">
        <f ca="1">K6/K4</f>
        <v>6.7000000000000018E-2</v>
      </c>
      <c r="L8" s="101"/>
      <c r="M8" s="101"/>
    </row>
    <row r="9" spans="2:13" outlineLevel="1">
      <c r="B9" s="26" t="s">
        <v>144</v>
      </c>
      <c r="C9" s="3">
        <f>'Capital Structure'!D22</f>
        <v>2749364</v>
      </c>
      <c r="D9" s="3"/>
      <c r="E9" s="325" t="s">
        <v>145</v>
      </c>
      <c r="F9" s="331">
        <v>67893</v>
      </c>
      <c r="G9" s="331">
        <v>-9879</v>
      </c>
      <c r="H9" s="331">
        <v>-101259</v>
      </c>
      <c r="I9" s="332">
        <f ca="1">'Cash Flow'!B15</f>
        <v>-45335.948610652646</v>
      </c>
      <c r="J9" s="332">
        <f ca="1">'Cash Flow'!C15</f>
        <v>-19788.500071873226</v>
      </c>
      <c r="K9" s="332">
        <f ca="1">'Cash Flow'!D15</f>
        <v>-49962.352004837441</v>
      </c>
      <c r="L9" s="101"/>
      <c r="M9" s="101"/>
    </row>
    <row r="10" spans="2:13" outlineLevel="1">
      <c r="B10" s="26" t="s">
        <v>146</v>
      </c>
      <c r="C10" s="145">
        <v>8.2426940365597847</v>
      </c>
      <c r="D10" s="26"/>
      <c r="E10" s="329" t="s">
        <v>147</v>
      </c>
      <c r="F10" s="331">
        <v>278020</v>
      </c>
      <c r="G10" s="331">
        <v>225598</v>
      </c>
      <c r="H10" s="331">
        <v>167800</v>
      </c>
      <c r="I10" s="332">
        <f ca="1">'Valuation Assignment'!F74</f>
        <v>150000</v>
      </c>
      <c r="J10" s="332">
        <f ca="1">'Valuation Assignment'!G74</f>
        <v>175000</v>
      </c>
      <c r="K10" s="332">
        <f ca="1">'Valuation Assignment'!H74</f>
        <v>250000</v>
      </c>
      <c r="L10" s="101"/>
      <c r="M10" s="101"/>
    </row>
    <row r="11" spans="2:13" outlineLevel="1">
      <c r="B11" s="93"/>
      <c r="C11" s="101"/>
      <c r="D11" s="101"/>
      <c r="E11" s="101"/>
      <c r="F11" s="101"/>
      <c r="G11" s="101"/>
      <c r="H11" s="101"/>
      <c r="I11" s="101"/>
      <c r="J11" s="101"/>
      <c r="K11" s="101"/>
      <c r="L11" s="101"/>
      <c r="M11" s="101"/>
    </row>
    <row r="12" spans="2:13" outlineLevel="1">
      <c r="C12" s="101"/>
      <c r="D12" s="101"/>
      <c r="E12" s="101"/>
      <c r="F12" s="101"/>
      <c r="G12" s="101"/>
      <c r="H12" s="101"/>
      <c r="I12" s="101"/>
      <c r="J12" s="101"/>
      <c r="K12" s="101"/>
      <c r="L12" s="101"/>
      <c r="M12" s="101"/>
    </row>
    <row r="13" spans="2:13">
      <c r="B13" s="102"/>
      <c r="C13" s="101"/>
      <c r="D13" s="101"/>
      <c r="E13" s="101"/>
      <c r="F13" s="101"/>
      <c r="G13" s="101"/>
      <c r="H13" s="101"/>
      <c r="I13" s="101"/>
      <c r="J13" s="101"/>
      <c r="K13" s="101"/>
      <c r="L13" s="101"/>
      <c r="M13" s="101"/>
    </row>
    <row r="14" spans="2:13">
      <c r="B14" s="4"/>
    </row>
    <row r="15" spans="2:13">
      <c r="B15" s="51" t="s">
        <v>148</v>
      </c>
      <c r="C15" s="34"/>
      <c r="D15" s="34"/>
      <c r="E15" s="34"/>
      <c r="F15" s="35" t="s">
        <v>149</v>
      </c>
      <c r="G15" s="35" t="s">
        <v>150</v>
      </c>
      <c r="H15" s="35" t="s">
        <v>129</v>
      </c>
      <c r="I15" s="35" t="s">
        <v>130</v>
      </c>
      <c r="J15" s="35" t="s">
        <v>131</v>
      </c>
      <c r="K15" s="62" t="s">
        <v>151</v>
      </c>
      <c r="L15" s="62" t="s">
        <v>152</v>
      </c>
      <c r="M15" s="62" t="s">
        <v>153</v>
      </c>
    </row>
    <row r="16" spans="2:13" s="1" customFormat="1">
      <c r="B16" s="1" t="s">
        <v>136</v>
      </c>
      <c r="F16" s="5">
        <v>4920202</v>
      </c>
      <c r="G16" s="5">
        <v>5807149</v>
      </c>
      <c r="H16" s="5">
        <v>6035967</v>
      </c>
      <c r="I16" s="5">
        <v>6255284</v>
      </c>
      <c r="J16" s="5">
        <v>6153500</v>
      </c>
      <c r="K16" s="162">
        <f>Feeder!M59</f>
        <v>6145845.9813559325</v>
      </c>
      <c r="L16" s="162">
        <f>Feeder!N59</f>
        <v>6198988.9765932197</v>
      </c>
      <c r="M16" s="162">
        <f>Feeder!O59</f>
        <v>6315256.4137604237</v>
      </c>
    </row>
    <row r="17" spans="1:13" s="12" customFormat="1">
      <c r="B17" s="12" t="s">
        <v>154</v>
      </c>
      <c r="F17" s="171">
        <v>0.10952451610255376</v>
      </c>
      <c r="G17" s="171">
        <v>0.18026637930719103</v>
      </c>
      <c r="H17" s="171">
        <v>3.9402811947824912E-2</v>
      </c>
      <c r="I17" s="171">
        <v>3.6335023037733727E-2</v>
      </c>
      <c r="J17" s="40">
        <v>-1.6271683268097803E-2</v>
      </c>
      <c r="K17" s="282">
        <f ca="1">Feeder!M57</f>
        <v>-1.2438479961107696E-3</v>
      </c>
      <c r="L17" s="282">
        <f ca="1">Feeder!N57</f>
        <v>8.6469780398827911E-3</v>
      </c>
      <c r="M17" s="282">
        <f ca="1">Feeder!O57</f>
        <v>1.8755870934150431E-2</v>
      </c>
    </row>
    <row r="19" spans="1:13" s="1" customFormat="1">
      <c r="B19" s="1" t="s">
        <v>155</v>
      </c>
      <c r="F19" s="5">
        <v>2106738</v>
      </c>
      <c r="G19" s="5">
        <v>2426610</v>
      </c>
      <c r="H19" s="5">
        <v>2427107</v>
      </c>
      <c r="I19" s="5">
        <v>2353835</v>
      </c>
      <c r="J19" s="5">
        <v>2542300</v>
      </c>
      <c r="K19" s="162">
        <f ca="1">'Income Statement'!H13</f>
        <v>2538234.3903000006</v>
      </c>
      <c r="L19" s="162">
        <f ca="1">'Income Statement'!I13</f>
        <v>2572580.4252861864</v>
      </c>
      <c r="M19" s="162">
        <f ca="1">'Income Statement'!J13</f>
        <v>2633461.9245380969</v>
      </c>
    </row>
    <row r="20" spans="1:13">
      <c r="B20" s="12" t="s">
        <v>143</v>
      </c>
      <c r="F20" s="171">
        <v>0.42818120069054078</v>
      </c>
      <c r="G20" s="171">
        <v>0.41786597864115421</v>
      </c>
      <c r="H20" s="171">
        <v>0.40210740052091071</v>
      </c>
      <c r="I20" s="171">
        <v>0.37629546476227138</v>
      </c>
      <c r="J20" s="171">
        <v>0.41314698951816042</v>
      </c>
      <c r="K20" s="282">
        <f ca="1">K19/K16</f>
        <v>0.41300000000000009</v>
      </c>
      <c r="L20" s="282">
        <f ca="1">L19/L16</f>
        <v>0.41500000000000004</v>
      </c>
      <c r="M20" s="282">
        <f ca="1">M19/M16</f>
        <v>0.41700000000000004</v>
      </c>
    </row>
    <row r="21" spans="1:13">
      <c r="B21" s="12" t="s">
        <v>156</v>
      </c>
      <c r="F21" s="41">
        <v>-17.461825582211212</v>
      </c>
      <c r="G21" s="41">
        <v>-103.15222049386563</v>
      </c>
      <c r="H21" s="41">
        <v>-157.58578120243504</v>
      </c>
      <c r="I21" s="41">
        <v>-258.11935758639328</v>
      </c>
      <c r="J21" s="24">
        <v>369</v>
      </c>
      <c r="K21" s="163">
        <f ca="1">10^4*(K20-J20)</f>
        <v>-1.4698951816033423</v>
      </c>
      <c r="L21" s="163">
        <f ca="1">10^4*(L20-K20)</f>
        <v>19.999999999999464</v>
      </c>
      <c r="M21" s="163">
        <f ca="1">10^4*(M20-L20)</f>
        <v>20.000000000000018</v>
      </c>
    </row>
    <row r="22" spans="1:13">
      <c r="F22" s="41"/>
      <c r="G22" s="41"/>
      <c r="H22" s="41"/>
      <c r="I22" s="41"/>
      <c r="J22" s="41"/>
      <c r="K22" s="41"/>
      <c r="L22" s="41"/>
      <c r="M22" s="41"/>
    </row>
    <row r="23" spans="1:13">
      <c r="B23" s="1" t="s">
        <v>157</v>
      </c>
      <c r="C23" s="1"/>
      <c r="D23" s="1"/>
      <c r="E23" s="1"/>
      <c r="F23" s="5">
        <v>484348</v>
      </c>
      <c r="G23" s="5">
        <v>591478</v>
      </c>
      <c r="H23" s="5">
        <v>530769</v>
      </c>
      <c r="I23" s="5">
        <v>401103</v>
      </c>
      <c r="J23" s="5">
        <v>333700</v>
      </c>
      <c r="K23" s="38"/>
      <c r="L23" s="38"/>
      <c r="M23" s="38"/>
    </row>
    <row r="24" spans="1:13">
      <c r="B24" s="12" t="s">
        <v>154</v>
      </c>
      <c r="F24" s="171">
        <v>9.844067377721484E-2</v>
      </c>
      <c r="G24" s="171">
        <v>0.10185342239367373</v>
      </c>
      <c r="H24" s="171">
        <v>8.7934377374826608E-2</v>
      </c>
      <c r="I24" s="171">
        <v>6.4122268469345281E-2</v>
      </c>
      <c r="J24" s="171">
        <v>5.4229300398147398E-2</v>
      </c>
      <c r="K24" s="40"/>
      <c r="L24" s="40"/>
      <c r="M24" s="40"/>
    </row>
    <row r="25" spans="1:13">
      <c r="B25" s="12" t="s">
        <v>156</v>
      </c>
      <c r="F25" s="171">
        <v>0.1408583737489606</v>
      </c>
      <c r="G25" s="171">
        <v>0.22118394212425785</v>
      </c>
      <c r="H25" s="40">
        <v>-0.1026394895499072</v>
      </c>
      <c r="I25" s="40">
        <v>-0.24429836708624653</v>
      </c>
      <c r="J25" s="40">
        <v>-0.16804411834366739</v>
      </c>
      <c r="K25" s="40"/>
      <c r="L25" s="40"/>
      <c r="M25" s="40"/>
    </row>
    <row r="26" spans="1:13">
      <c r="F26" s="42"/>
      <c r="G26" s="42"/>
      <c r="H26" s="42"/>
      <c r="I26" s="42"/>
      <c r="J26" s="42"/>
      <c r="K26" s="42"/>
      <c r="L26" s="42"/>
      <c r="M26" s="42"/>
    </row>
    <row r="27" spans="1:13">
      <c r="A27" t="s">
        <v>158</v>
      </c>
    </row>
    <row r="28" spans="1:13">
      <c r="B28" t="s">
        <v>159</v>
      </c>
      <c r="G28" s="5">
        <v>26837</v>
      </c>
      <c r="H28" s="5">
        <v>29584</v>
      </c>
      <c r="I28" s="5">
        <v>38226</v>
      </c>
      <c r="J28" s="5">
        <v>37604</v>
      </c>
    </row>
  </sheetData>
  <mergeCells count="3">
    <mergeCell ref="F2:H2"/>
    <mergeCell ref="I2:K2"/>
    <mergeCell ref="B2:C2"/>
  </mergeCells>
  <dataValidations count="1">
    <dataValidation type="list" allowBlank="1" showInputMessage="1" showErrorMessage="1" sqref="B11" xr:uid="{0835BF7B-E7C8-49F9-ABD3-5F72A3E0C6E2}">
      <formula1>#REF!</formula1>
    </dataValidation>
  </dataValidations>
  <pageMargins left="0.7" right="0.7" top="0.75" bottom="0.75" header="0.3" footer="0.3"/>
  <pageSetup scale="49" fitToHeight="2"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B49D5-640F-4F92-A571-9B4A76580CDF}">
  <sheetPr>
    <tabColor rgb="FF40936B"/>
    <pageSetUpPr fitToPage="1"/>
  </sheetPr>
  <dimension ref="A1:I95"/>
  <sheetViews>
    <sheetView showGridLines="0" view="pageBreakPreview" zoomScale="85" zoomScaleNormal="85" zoomScaleSheetLayoutView="85" workbookViewId="0">
      <selection activeCell="A34" sqref="A34"/>
    </sheetView>
  </sheetViews>
  <sheetFormatPr defaultColWidth="8.85546875" defaultRowHeight="15" outlineLevelCol="1"/>
  <cols>
    <col min="1" max="1" width="30.42578125" customWidth="1"/>
    <col min="2" max="3" width="10.28515625" customWidth="1"/>
    <col min="4" max="4" width="10.42578125" customWidth="1" outlineLevel="1"/>
    <col min="5" max="5" width="10.28515625" customWidth="1"/>
    <col min="6" max="6" width="11.42578125" bestFit="1" customWidth="1"/>
    <col min="9" max="9" width="10.42578125" bestFit="1" customWidth="1"/>
    <col min="10" max="10" width="2.42578125" bestFit="1" customWidth="1"/>
    <col min="18" max="18" width="44.28515625" customWidth="1"/>
  </cols>
  <sheetData>
    <row r="1" spans="1:9">
      <c r="A1" s="23"/>
    </row>
    <row r="2" spans="1:9">
      <c r="A2" s="33" t="s">
        <v>0</v>
      </c>
      <c r="B2" s="34"/>
      <c r="C2" s="34"/>
    </row>
    <row r="3" spans="1:9">
      <c r="A3" s="33" t="s">
        <v>160</v>
      </c>
      <c r="F3" s="56"/>
      <c r="I3" s="10"/>
    </row>
    <row r="4" spans="1:9">
      <c r="A4" s="27" t="s">
        <v>161</v>
      </c>
      <c r="B4" s="96"/>
      <c r="C4" s="96"/>
      <c r="D4" s="96"/>
      <c r="E4" s="96"/>
      <c r="F4" s="56"/>
      <c r="I4" s="10"/>
    </row>
    <row r="5" spans="1:9" ht="15" customHeight="1">
      <c r="A5" s="27" t="s">
        <v>162</v>
      </c>
      <c r="B5" s="96"/>
      <c r="C5" s="96"/>
      <c r="D5" s="96"/>
      <c r="E5" s="96"/>
      <c r="F5" s="56"/>
      <c r="I5" s="10"/>
    </row>
    <row r="6" spans="1:9" ht="15" customHeight="1">
      <c r="A6" s="139" t="s">
        <v>163</v>
      </c>
      <c r="B6" s="96"/>
      <c r="C6" s="96"/>
      <c r="D6" s="96"/>
      <c r="E6" s="96"/>
      <c r="F6" s="56"/>
      <c r="I6" s="10"/>
    </row>
    <row r="7" spans="1:9" ht="15" customHeight="1">
      <c r="A7" t="s">
        <v>164</v>
      </c>
      <c r="B7" s="96"/>
      <c r="C7" s="96"/>
      <c r="D7" s="96"/>
      <c r="E7" s="96"/>
      <c r="F7" s="56"/>
      <c r="I7" s="10"/>
    </row>
    <row r="8" spans="1:9" ht="15" customHeight="1">
      <c r="A8" s="139"/>
      <c r="B8" s="96"/>
      <c r="C8" s="96"/>
      <c r="D8" s="96"/>
      <c r="E8" s="96"/>
      <c r="F8" s="56"/>
      <c r="I8" s="10"/>
    </row>
    <row r="9" spans="1:9" ht="15" customHeight="1">
      <c r="A9" s="32" t="s">
        <v>165</v>
      </c>
      <c r="B9" s="96"/>
      <c r="C9" s="96"/>
      <c r="D9" s="96"/>
      <c r="E9" s="96"/>
      <c r="F9" s="56"/>
      <c r="I9" s="10"/>
    </row>
    <row r="10" spans="1:9" ht="15" customHeight="1">
      <c r="A10" t="s">
        <v>166</v>
      </c>
      <c r="B10" s="96"/>
      <c r="C10" s="96"/>
      <c r="D10" s="96"/>
      <c r="E10" s="96"/>
      <c r="F10" s="56"/>
      <c r="I10" s="10"/>
    </row>
    <row r="11" spans="1:9" ht="15" customHeight="1">
      <c r="A11" t="s">
        <v>167</v>
      </c>
      <c r="B11" s="96"/>
      <c r="C11" s="96"/>
      <c r="D11" s="96"/>
      <c r="E11" s="96"/>
      <c r="F11" s="56"/>
      <c r="I11" s="10"/>
    </row>
    <row r="12" spans="1:9" ht="15" customHeight="1">
      <c r="B12" s="96"/>
      <c r="C12" s="96"/>
      <c r="D12" s="96"/>
      <c r="E12" s="96"/>
      <c r="F12" s="56"/>
      <c r="I12" s="10"/>
    </row>
    <row r="13" spans="1:9">
      <c r="A13" s="138" t="s">
        <v>168</v>
      </c>
      <c r="B13" s="96"/>
      <c r="C13" s="96"/>
      <c r="D13" s="96"/>
      <c r="E13" s="96"/>
      <c r="F13" s="56"/>
      <c r="I13" s="10"/>
    </row>
    <row r="14" spans="1:9">
      <c r="A14" s="27" t="s">
        <v>169</v>
      </c>
      <c r="B14" s="96"/>
      <c r="C14" s="96"/>
      <c r="D14" s="96"/>
      <c r="E14" s="96"/>
      <c r="F14" s="56"/>
      <c r="I14" s="10"/>
    </row>
    <row r="15" spans="1:9">
      <c r="A15" s="27" t="s">
        <v>170</v>
      </c>
      <c r="B15" s="96"/>
      <c r="C15" s="96"/>
      <c r="D15" s="96"/>
      <c r="E15" s="96"/>
      <c r="F15" s="56"/>
      <c r="I15" s="10"/>
    </row>
    <row r="16" spans="1:9">
      <c r="A16" s="27"/>
      <c r="B16" s="96"/>
      <c r="C16" s="96"/>
      <c r="D16" s="96"/>
      <c r="E16" s="96"/>
      <c r="F16" s="56"/>
      <c r="I16" s="10"/>
    </row>
    <row r="17" spans="1:9">
      <c r="A17" s="138" t="s">
        <v>171</v>
      </c>
      <c r="B17" s="96"/>
      <c r="C17" s="96"/>
      <c r="D17" s="96"/>
      <c r="E17" s="96"/>
      <c r="F17" s="56"/>
      <c r="I17" s="10"/>
    </row>
    <row r="18" spans="1:9">
      <c r="A18" s="27" t="s">
        <v>172</v>
      </c>
      <c r="B18" s="96"/>
      <c r="C18" s="96"/>
      <c r="D18" s="96"/>
      <c r="E18" s="96"/>
      <c r="F18" s="56"/>
      <c r="I18" s="10"/>
    </row>
    <row r="19" spans="1:9">
      <c r="A19" s="27"/>
      <c r="B19" s="96"/>
      <c r="C19" s="96"/>
      <c r="D19" s="96"/>
      <c r="E19" s="96"/>
      <c r="F19" s="56"/>
      <c r="I19" s="10"/>
    </row>
    <row r="20" spans="1:9">
      <c r="A20" s="32" t="s">
        <v>173</v>
      </c>
      <c r="B20" s="96"/>
      <c r="C20" s="96"/>
      <c r="D20" s="96"/>
      <c r="E20" s="96"/>
      <c r="F20" s="56"/>
      <c r="I20" s="10"/>
    </row>
    <row r="21" spans="1:9">
      <c r="A21" t="s">
        <v>174</v>
      </c>
      <c r="B21" s="96"/>
      <c r="C21" s="96"/>
      <c r="D21" s="96"/>
      <c r="E21" s="96"/>
      <c r="F21" s="56"/>
      <c r="I21" s="10"/>
    </row>
    <row r="22" spans="1:9">
      <c r="A22" s="1"/>
      <c r="F22" s="56"/>
      <c r="I22" s="10"/>
    </row>
    <row r="23" spans="1:9">
      <c r="A23" s="32" t="s">
        <v>175</v>
      </c>
      <c r="F23" s="56"/>
      <c r="I23" s="10"/>
    </row>
    <row r="24" spans="1:9">
      <c r="A24" s="15" t="s">
        <v>176</v>
      </c>
      <c r="F24" s="56"/>
      <c r="I24" s="10"/>
    </row>
    <row r="25" spans="1:9">
      <c r="F25" s="56"/>
      <c r="I25" s="10"/>
    </row>
    <row r="26" spans="1:9" ht="18.75">
      <c r="A26" s="139" t="s">
        <v>177</v>
      </c>
      <c r="F26" s="56"/>
      <c r="I26" s="10"/>
    </row>
    <row r="27" spans="1:9">
      <c r="A27" t="s">
        <v>178</v>
      </c>
      <c r="F27" s="56"/>
      <c r="I27" s="10"/>
    </row>
    <row r="28" spans="1:9">
      <c r="F28" s="56"/>
      <c r="I28" s="10"/>
    </row>
    <row r="29" spans="1:9">
      <c r="A29" s="32" t="s">
        <v>165</v>
      </c>
      <c r="F29" s="56"/>
      <c r="I29" s="10"/>
    </row>
    <row r="30" spans="1:9">
      <c r="A30" t="s">
        <v>166</v>
      </c>
      <c r="F30" s="56"/>
      <c r="I30" s="10"/>
    </row>
    <row r="31" spans="1:9">
      <c r="F31" s="56"/>
      <c r="I31" s="10"/>
    </row>
    <row r="32" spans="1:9">
      <c r="A32" s="138" t="s">
        <v>168</v>
      </c>
      <c r="F32" s="56"/>
      <c r="I32" s="10"/>
    </row>
    <row r="33" spans="1:9">
      <c r="A33" s="27" t="s">
        <v>169</v>
      </c>
      <c r="F33" s="56"/>
      <c r="I33" s="10"/>
    </row>
    <row r="34" spans="1:9">
      <c r="A34" s="27" t="s">
        <v>170</v>
      </c>
      <c r="F34" s="56"/>
      <c r="I34" s="10"/>
    </row>
    <row r="35" spans="1:9">
      <c r="A35" s="27"/>
      <c r="F35" s="56"/>
      <c r="I35" s="10"/>
    </row>
    <row r="36" spans="1:9">
      <c r="A36" s="138" t="s">
        <v>171</v>
      </c>
      <c r="F36" s="56"/>
      <c r="I36" s="10"/>
    </row>
    <row r="37" spans="1:9">
      <c r="A37" s="27" t="s">
        <v>172</v>
      </c>
      <c r="F37" s="56"/>
      <c r="I37" s="10"/>
    </row>
    <row r="38" spans="1:9">
      <c r="A38" s="27"/>
      <c r="F38" s="56"/>
      <c r="I38" s="10"/>
    </row>
    <row r="39" spans="1:9">
      <c r="A39" s="1" t="s">
        <v>173</v>
      </c>
      <c r="F39" s="56"/>
      <c r="I39" s="10"/>
    </row>
    <row r="40" spans="1:9">
      <c r="A40" s="1" t="s">
        <v>179</v>
      </c>
      <c r="F40" s="56"/>
      <c r="I40" s="10"/>
    </row>
    <row r="41" spans="1:9">
      <c r="F41" s="56"/>
      <c r="I41" s="10"/>
    </row>
    <row r="42" spans="1:9">
      <c r="F42" s="56"/>
      <c r="I42" s="10"/>
    </row>
    <row r="43" spans="1:9">
      <c r="F43" s="56"/>
      <c r="I43" s="10"/>
    </row>
    <row r="44" spans="1:9">
      <c r="F44" s="56"/>
      <c r="I44" s="10"/>
    </row>
    <row r="45" spans="1:9">
      <c r="F45" s="56"/>
      <c r="I45" s="10"/>
    </row>
    <row r="46" spans="1:9">
      <c r="F46" s="56"/>
      <c r="I46" s="10"/>
    </row>
    <row r="47" spans="1:9">
      <c r="F47" s="56"/>
      <c r="I47" s="10"/>
    </row>
    <row r="48" spans="1:9">
      <c r="F48" s="56"/>
      <c r="I48" s="10"/>
    </row>
    <row r="49" spans="1:9">
      <c r="F49" s="56"/>
      <c r="I49" s="10"/>
    </row>
    <row r="50" spans="1:9">
      <c r="F50" s="56"/>
      <c r="I50" s="10"/>
    </row>
    <row r="51" spans="1:9">
      <c r="F51" s="56"/>
      <c r="I51" s="10"/>
    </row>
    <row r="52" spans="1:9">
      <c r="F52" s="56"/>
      <c r="I52" s="10"/>
    </row>
    <row r="53" spans="1:9">
      <c r="F53" s="56"/>
      <c r="I53" s="10"/>
    </row>
    <row r="54" spans="1:9">
      <c r="F54" s="56"/>
      <c r="I54" s="10"/>
    </row>
    <row r="55" spans="1:9">
      <c r="F55" s="56"/>
      <c r="I55" s="10"/>
    </row>
    <row r="56" spans="1:9">
      <c r="F56" s="56"/>
      <c r="I56" s="10"/>
    </row>
    <row r="57" spans="1:9">
      <c r="F57" s="56"/>
      <c r="I57" s="10"/>
    </row>
    <row r="58" spans="1:9">
      <c r="A58" s="4"/>
      <c r="F58" s="56"/>
      <c r="I58" s="10"/>
    </row>
    <row r="59" spans="1:9">
      <c r="A59" s="4"/>
      <c r="F59" s="56"/>
      <c r="I59" s="10"/>
    </row>
    <row r="60" spans="1:9">
      <c r="A60" s="4"/>
      <c r="F60" s="56"/>
      <c r="I60" s="10"/>
    </row>
    <row r="61" spans="1:9">
      <c r="A61" s="4"/>
      <c r="F61" s="56"/>
      <c r="I61" s="10"/>
    </row>
    <row r="62" spans="1:9">
      <c r="A62" s="4"/>
      <c r="F62" s="56"/>
      <c r="I62" s="10"/>
    </row>
    <row r="63" spans="1:9">
      <c r="F63" s="56"/>
      <c r="I63" s="10"/>
    </row>
    <row r="64" spans="1:9">
      <c r="A64" s="1"/>
      <c r="F64" s="56"/>
      <c r="I64" s="10"/>
    </row>
    <row r="65" spans="2:9">
      <c r="F65" s="56"/>
      <c r="I65" s="10"/>
    </row>
    <row r="66" spans="2:9">
      <c r="F66" s="56"/>
      <c r="I66" s="10"/>
    </row>
    <row r="69" spans="2:9">
      <c r="B69" s="25"/>
    </row>
    <row r="70" spans="2:9">
      <c r="B70" s="25"/>
    </row>
    <row r="71" spans="2:9">
      <c r="B71" s="25"/>
    </row>
    <row r="72" spans="2:9">
      <c r="B72" s="25"/>
    </row>
    <row r="76" spans="2:9">
      <c r="B76" t="s">
        <v>180</v>
      </c>
    </row>
    <row r="82" spans="1:8">
      <c r="A82" s="32"/>
    </row>
    <row r="85" spans="1:8">
      <c r="A85" s="154"/>
      <c r="B85" s="74"/>
      <c r="C85" s="74"/>
      <c r="D85" s="74"/>
      <c r="E85" s="74"/>
    </row>
    <row r="86" spans="1:8">
      <c r="A86" s="154"/>
      <c r="B86" s="155"/>
      <c r="C86" s="155"/>
      <c r="D86" s="155"/>
      <c r="E86" s="155"/>
    </row>
    <row r="88" spans="1:8">
      <c r="A88" s="156"/>
      <c r="B88" s="75"/>
      <c r="C88" s="75"/>
      <c r="D88" s="75"/>
      <c r="E88" s="75"/>
      <c r="F88" s="75"/>
      <c r="G88" s="75"/>
      <c r="H88" s="75"/>
    </row>
    <row r="89" spans="1:8">
      <c r="A89" s="157"/>
      <c r="B89" s="158"/>
      <c r="C89" s="159"/>
      <c r="D89" s="75"/>
      <c r="E89" s="75"/>
      <c r="F89" s="160"/>
      <c r="G89" s="160"/>
      <c r="H89" s="160"/>
    </row>
    <row r="90" spans="1:8">
      <c r="A90" s="154"/>
      <c r="B90" s="75"/>
      <c r="C90" s="91"/>
      <c r="D90" s="75"/>
      <c r="E90" s="75"/>
      <c r="F90" s="125"/>
      <c r="G90" s="125"/>
      <c r="H90" s="125"/>
    </row>
    <row r="91" spans="1:8">
      <c r="A91" s="154"/>
      <c r="B91" s="75"/>
      <c r="C91" s="91"/>
      <c r="D91" s="75"/>
      <c r="E91" s="75"/>
      <c r="F91" s="127"/>
      <c r="G91" s="127"/>
      <c r="H91" s="127"/>
    </row>
    <row r="92" spans="1:8" ht="16.5">
      <c r="A92" s="154"/>
      <c r="B92" s="75"/>
      <c r="C92" s="92"/>
      <c r="D92" s="75"/>
      <c r="E92" s="75"/>
      <c r="F92" s="129"/>
      <c r="G92" s="129"/>
      <c r="H92" s="129"/>
    </row>
    <row r="93" spans="1:8">
      <c r="A93" s="154"/>
      <c r="B93" s="75"/>
      <c r="C93" s="91"/>
      <c r="D93" s="75"/>
      <c r="E93" s="75"/>
      <c r="F93" s="125"/>
      <c r="G93" s="125"/>
      <c r="H93" s="125"/>
    </row>
    <row r="94" spans="1:8">
      <c r="A94" s="154"/>
      <c r="B94" s="75"/>
      <c r="C94" s="75"/>
      <c r="D94" s="75"/>
      <c r="E94" s="75"/>
      <c r="F94" s="75"/>
      <c r="G94" s="75"/>
      <c r="H94" s="75"/>
    </row>
    <row r="95" spans="1:8">
      <c r="A95" s="154"/>
      <c r="B95" s="75"/>
      <c r="C95" s="75"/>
      <c r="D95" s="75"/>
      <c r="E95" s="75"/>
      <c r="F95" s="161"/>
      <c r="G95" s="161"/>
      <c r="H95" s="161"/>
    </row>
  </sheetData>
  <pageMargins left="0.25" right="0.25" top="0.25" bottom="0.25" header="0.3" footer="0.3"/>
  <pageSetup scale="62" orientation="landscape" horizontalDpi="300" verticalDpi="300"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A19BA-6405-4026-A9BD-E9509C2F7702}">
  <sheetPr codeName="Sheet2" filterMode="1">
    <tabColor rgb="FF40936B"/>
    <pageSetUpPr fitToPage="1"/>
  </sheetPr>
  <dimension ref="A1:V81"/>
  <sheetViews>
    <sheetView showGridLines="0" view="pageBreakPreview" topLeftCell="B5" zoomScaleNormal="85" zoomScaleSheetLayoutView="100" workbookViewId="0">
      <selection activeCell="M72" sqref="M72"/>
    </sheetView>
  </sheetViews>
  <sheetFormatPr defaultColWidth="8.85546875" defaultRowHeight="15" outlineLevelRow="1" outlineLevelCol="1"/>
  <cols>
    <col min="1" max="1" width="9.42578125" hidden="1" customWidth="1" outlineLevel="1"/>
    <col min="2" max="2" width="29.42578125" customWidth="1" collapsed="1"/>
    <col min="3" max="3" width="12.42578125" customWidth="1"/>
    <col min="4" max="4" width="14.140625" customWidth="1"/>
    <col min="5" max="5" width="12.85546875" customWidth="1"/>
    <col min="6" max="6" width="12.42578125" customWidth="1"/>
    <col min="7" max="7" width="2.42578125" customWidth="1"/>
    <col min="8" max="9" width="12.42578125" customWidth="1"/>
    <col min="10" max="10" width="16.85546875" customWidth="1"/>
    <col min="11" max="11" width="12.42578125" customWidth="1"/>
    <col min="12" max="12" width="11.42578125" customWidth="1"/>
    <col min="13" max="13" width="9.28515625" bestFit="1" customWidth="1"/>
    <col min="14" max="14" width="18.140625" customWidth="1"/>
    <col min="15" max="15" width="11.7109375" customWidth="1"/>
    <col min="16" max="16" width="13.7109375" customWidth="1"/>
  </cols>
  <sheetData>
    <row r="1" spans="1:20" hidden="1" outlineLevel="1">
      <c r="A1" s="39"/>
    </row>
    <row r="2" spans="1:20" hidden="1" outlineLevel="1">
      <c r="B2" s="16" t="s">
        <v>181</v>
      </c>
      <c r="C2" t="s">
        <v>182</v>
      </c>
      <c r="D2" t="e">
        <f>+HLOOKUP(D6,#REF!,2,FALSE)</f>
        <v>#REF!</v>
      </c>
    </row>
    <row r="3" spans="1:20" hidden="1" outlineLevel="1">
      <c r="B3" s="53" t="e">
        <f>+#REF!</f>
        <v>#REF!</v>
      </c>
      <c r="C3" s="50" t="e">
        <f>+#REF!</f>
        <v>#REF!</v>
      </c>
    </row>
    <row r="4" spans="1:20" hidden="1" outlineLevel="1" collapsed="1">
      <c r="B4" t="e">
        <f>#REF!</f>
        <v>#REF!</v>
      </c>
      <c r="C4" s="8" t="e">
        <f>+IF(C3=B3,"OK","ERROR")</f>
        <v>#REF!</v>
      </c>
    </row>
    <row r="5" spans="1:20" collapsed="1">
      <c r="B5" s="4"/>
    </row>
    <row r="6" spans="1:20">
      <c r="B6" s="51" t="s">
        <v>183</v>
      </c>
      <c r="C6" s="34"/>
      <c r="D6" s="54"/>
      <c r="E6" s="54"/>
      <c r="F6" s="54"/>
      <c r="H6" s="35" t="s">
        <v>184</v>
      </c>
      <c r="I6" s="35" t="s">
        <v>185</v>
      </c>
      <c r="J6" s="35" t="s">
        <v>186</v>
      </c>
      <c r="K6" s="35"/>
    </row>
    <row r="7" spans="1:20">
      <c r="B7" t="s">
        <v>187</v>
      </c>
      <c r="E7" s="413" t="s">
        <v>70</v>
      </c>
      <c r="F7" s="416"/>
      <c r="H7" s="413" t="s">
        <v>188</v>
      </c>
      <c r="I7" s="416"/>
      <c r="J7" s="416"/>
      <c r="K7" s="105" t="s">
        <v>189</v>
      </c>
    </row>
    <row r="8" spans="1:20">
      <c r="B8" s="103">
        <v>45748</v>
      </c>
      <c r="C8" s="62" t="s">
        <v>190</v>
      </c>
      <c r="D8" s="62" t="s">
        <v>191</v>
      </c>
      <c r="E8" s="62" t="s">
        <v>192</v>
      </c>
      <c r="F8" s="62" t="s">
        <v>193</v>
      </c>
      <c r="H8" s="62" t="s">
        <v>151</v>
      </c>
      <c r="I8" s="62" t="s">
        <v>152</v>
      </c>
      <c r="J8" s="62" t="s">
        <v>153</v>
      </c>
      <c r="K8" s="62" t="s">
        <v>192</v>
      </c>
      <c r="L8" s="97" t="s">
        <v>194</v>
      </c>
      <c r="M8" s="97" t="s">
        <v>195</v>
      </c>
      <c r="N8" s="97" t="s">
        <v>196</v>
      </c>
      <c r="O8" s="97" t="s">
        <v>197</v>
      </c>
      <c r="P8" s="97" t="s">
        <v>198</v>
      </c>
    </row>
    <row r="9" spans="1:20">
      <c r="B9" t="s">
        <v>199</v>
      </c>
      <c r="C9" s="170">
        <v>150000</v>
      </c>
      <c r="D9" s="167">
        <v>0</v>
      </c>
      <c r="E9" s="98"/>
      <c r="F9" s="98"/>
      <c r="H9" s="98">
        <v>0</v>
      </c>
      <c r="I9" s="98">
        <v>0</v>
      </c>
      <c r="J9" s="98">
        <v>0</v>
      </c>
      <c r="K9" s="98"/>
    </row>
    <row r="10" spans="1:20">
      <c r="B10" t="s">
        <v>200</v>
      </c>
      <c r="C10" s="3">
        <v>581000</v>
      </c>
      <c r="D10" s="3">
        <v>85175</v>
      </c>
      <c r="E10" s="333">
        <f>D10/$D$25</f>
        <v>0.25524423134551993</v>
      </c>
      <c r="F10" s="333">
        <f>(D10*N10/100)/$D$23</f>
        <v>0.25524423134551993</v>
      </c>
      <c r="H10" s="295">
        <f ca="1">'Cash Flow'!B41</f>
        <v>80510.94861097743</v>
      </c>
      <c r="I10" s="295">
        <f ca="1">'Cash Flow'!C41</f>
        <v>100299.44868573666</v>
      </c>
      <c r="J10" s="410">
        <f ca="1">'Cash Flow'!D41</f>
        <v>150261.80103610884</v>
      </c>
      <c r="K10" s="323">
        <f ca="1">J10/J25</f>
        <v>0.35512626904799038</v>
      </c>
      <c r="L10" t="s">
        <v>201</v>
      </c>
      <c r="M10" s="94">
        <v>46085</v>
      </c>
      <c r="N10">
        <v>100</v>
      </c>
    </row>
    <row r="11" spans="1:20">
      <c r="A11" t="str">
        <f>IF(D11&lt;1,"hide","")</f>
        <v/>
      </c>
      <c r="B11" t="s">
        <v>202</v>
      </c>
      <c r="C11" s="3">
        <v>1000000</v>
      </c>
      <c r="D11" s="3">
        <v>1000000</v>
      </c>
      <c r="E11" s="333">
        <f>D11/D25</f>
        <v>2.9967036260113873</v>
      </c>
      <c r="F11" s="333">
        <f>(D10+D11*N11/100)/D25</f>
        <v>3.0122115672759966</v>
      </c>
      <c r="H11" s="60">
        <v>1000000</v>
      </c>
      <c r="I11" s="60">
        <v>1000000</v>
      </c>
      <c r="J11" s="60">
        <v>1000000</v>
      </c>
      <c r="K11" s="293"/>
      <c r="L11" t="s">
        <v>203</v>
      </c>
      <c r="M11" s="94">
        <v>47181</v>
      </c>
      <c r="N11">
        <v>92</v>
      </c>
      <c r="O11" s="57">
        <v>9.7000000000000003E-2</v>
      </c>
      <c r="P11" s="58" t="s">
        <v>74</v>
      </c>
    </row>
    <row r="12" spans="1:20">
      <c r="B12" s="9" t="s">
        <v>204</v>
      </c>
      <c r="C12" s="9"/>
      <c r="D12" s="168">
        <f>SUM(D9:D11)</f>
        <v>1085175</v>
      </c>
      <c r="E12" s="276"/>
      <c r="F12" s="276"/>
      <c r="H12" s="284">
        <f ca="1">SUM(H9:H11)</f>
        <v>1080510.9486109775</v>
      </c>
      <c r="I12" s="284">
        <f ca="1">SUM(I9:I11)</f>
        <v>1100299.4486857366</v>
      </c>
      <c r="J12" s="284">
        <f ca="1">SUM(J9:J11)</f>
        <v>1150261.8010361088</v>
      </c>
      <c r="K12" s="290"/>
      <c r="R12" s="30"/>
      <c r="T12" s="30"/>
    </row>
    <row r="13" spans="1:20">
      <c r="B13" s="9" t="s">
        <v>205</v>
      </c>
      <c r="C13" s="9"/>
      <c r="D13" s="168">
        <f>D12</f>
        <v>1085175</v>
      </c>
      <c r="E13" s="194">
        <f>D13/D25</f>
        <v>3.2519478573569076</v>
      </c>
      <c r="F13" s="194">
        <f>(D10+D11*N11/100)/D25</f>
        <v>3.0122115672759966</v>
      </c>
      <c r="H13" s="285">
        <f ca="1">H12</f>
        <v>1080510.9486109775</v>
      </c>
      <c r="I13" s="285">
        <f ca="1">I12</f>
        <v>1100299.4486857366</v>
      </c>
      <c r="J13" s="285">
        <f ca="1">J12</f>
        <v>1150261.8010361088</v>
      </c>
      <c r="K13" s="290">
        <f ca="1">J13/J25</f>
        <v>2.7185098209505218</v>
      </c>
    </row>
    <row r="14" spans="1:20">
      <c r="A14" t="str">
        <f>IF(D14&lt;1,"hide","")</f>
        <v/>
      </c>
      <c r="B14" t="s">
        <v>206</v>
      </c>
      <c r="D14" s="3">
        <v>14189</v>
      </c>
      <c r="E14" s="36"/>
      <c r="F14" s="36"/>
      <c r="H14" s="60">
        <f>D14</f>
        <v>14189</v>
      </c>
      <c r="I14" s="60">
        <f>H14</f>
        <v>14189</v>
      </c>
      <c r="J14" s="60">
        <f>I14</f>
        <v>14189</v>
      </c>
      <c r="K14" s="293"/>
      <c r="L14" s="3"/>
    </row>
    <row r="15" spans="1:20">
      <c r="B15" s="9" t="s">
        <v>207</v>
      </c>
      <c r="C15" s="9"/>
      <c r="D15" s="168">
        <f>SUM(D13:D14)</f>
        <v>1099364</v>
      </c>
      <c r="E15" s="55">
        <f>D15/D23</f>
        <v>3.294468085106383</v>
      </c>
      <c r="F15" s="281">
        <f>(D11*N11/100+D10+D14)/D25</f>
        <v>3.054731795025472</v>
      </c>
      <c r="H15" s="286">
        <f ca="1">SUM(H13:H14)</f>
        <v>1094699.9486109775</v>
      </c>
      <c r="I15" s="286">
        <f ca="1">SUM(I13:I14)</f>
        <v>1114488.4486857366</v>
      </c>
      <c r="J15" s="286">
        <f ca="1">SUM(J13:J14)</f>
        <v>1164450.8010361088</v>
      </c>
      <c r="K15" s="291">
        <f ca="1">J15/J25</f>
        <v>2.7520438701684666</v>
      </c>
    </row>
    <row r="16" spans="1:20">
      <c r="B16" s="1"/>
      <c r="C16" s="1"/>
      <c r="D16" s="5"/>
      <c r="E16" s="38"/>
      <c r="F16" s="38"/>
      <c r="H16" s="95"/>
      <c r="I16" s="95"/>
      <c r="J16" s="95"/>
      <c r="K16" s="292"/>
    </row>
    <row r="17" spans="2:20">
      <c r="B17" s="19" t="s">
        <v>208</v>
      </c>
      <c r="C17" s="49"/>
      <c r="D17" s="169">
        <v>500000</v>
      </c>
      <c r="E17" s="330">
        <f>D17/D25</f>
        <v>1.4983518130056936</v>
      </c>
      <c r="F17" s="330">
        <f>(D15+D17*N17/100)/D25</f>
        <v>4.5980341624213361</v>
      </c>
      <c r="H17" s="60">
        <v>500000</v>
      </c>
      <c r="I17" s="60">
        <v>500000</v>
      </c>
      <c r="J17" s="60">
        <v>500000</v>
      </c>
      <c r="K17" s="292">
        <f ca="1">J17/J25</f>
        <v>1.1816917759512657</v>
      </c>
      <c r="L17" s="59">
        <v>8.5000000000000006E-2</v>
      </c>
      <c r="M17" s="94">
        <v>47546</v>
      </c>
      <c r="N17">
        <v>87</v>
      </c>
      <c r="O17" s="57">
        <v>0.121</v>
      </c>
      <c r="P17" s="58" t="s">
        <v>75</v>
      </c>
      <c r="Q17" s="8" t="s">
        <v>209</v>
      </c>
      <c r="R17" s="30"/>
      <c r="T17" s="30"/>
    </row>
    <row r="18" spans="2:20">
      <c r="B18" s="1" t="s">
        <v>210</v>
      </c>
      <c r="C18" s="1"/>
      <c r="D18" s="5">
        <f>D17+D15</f>
        <v>1599364</v>
      </c>
      <c r="E18" s="194">
        <f>D18/D25</f>
        <v>4.7928198981120769</v>
      </c>
      <c r="F18" s="194">
        <f>(D15+D17*N17/100)/D23</f>
        <v>4.5980341624213361</v>
      </c>
      <c r="H18" s="287">
        <f ca="1">H15+H17</f>
        <v>1594699.9486109775</v>
      </c>
      <c r="I18" s="287">
        <f ca="1">I15+I17</f>
        <v>1614488.4486857366</v>
      </c>
      <c r="J18" s="287">
        <f ca="1">J15+J17</f>
        <v>1664450.8010361088</v>
      </c>
      <c r="K18" s="291">
        <f ca="1">J18/J25</f>
        <v>3.9337356461197324</v>
      </c>
    </row>
    <row r="19" spans="2:20">
      <c r="B19" s="49" t="s">
        <v>211</v>
      </c>
      <c r="C19" s="49"/>
      <c r="D19" s="169">
        <v>-100000</v>
      </c>
      <c r="E19" s="60"/>
      <c r="F19" s="60"/>
      <c r="H19" s="288">
        <f>-'Balance Sheet'!H4</f>
        <v>-50000</v>
      </c>
      <c r="I19" s="288">
        <f>-'Balance Sheet'!I4</f>
        <v>-50000</v>
      </c>
      <c r="J19" s="288">
        <f>-'Balance Sheet'!J4</f>
        <v>-50000</v>
      </c>
      <c r="K19" s="291"/>
    </row>
    <row r="20" spans="2:20">
      <c r="B20" s="1" t="s">
        <v>212</v>
      </c>
      <c r="C20" s="1"/>
      <c r="D20" s="5">
        <f>SUM(D18:D19)</f>
        <v>1499364</v>
      </c>
      <c r="E20" s="194">
        <f>D20/D25</f>
        <v>4.4931495355109377</v>
      </c>
      <c r="F20" s="194">
        <f>(D15+D17*N17/100+D19)/D25</f>
        <v>4.2983637998201978</v>
      </c>
      <c r="H20" s="287">
        <f ca="1">SUM(H18:H19)</f>
        <v>1544699.9486109775</v>
      </c>
      <c r="I20" s="287">
        <f ca="1">SUM(I18:I19)</f>
        <v>1564488.4486857366</v>
      </c>
      <c r="J20" s="287">
        <f ca="1">SUM(J18:J19)</f>
        <v>1614450.8010361088</v>
      </c>
      <c r="K20" s="291">
        <f ca="1">J20/J25</f>
        <v>3.8155664685246058</v>
      </c>
    </row>
    <row r="21" spans="2:20">
      <c r="B21" s="1" t="s">
        <v>213</v>
      </c>
      <c r="D21" s="99">
        <v>1250000</v>
      </c>
      <c r="E21" s="99"/>
      <c r="F21" s="99"/>
      <c r="H21" s="11"/>
      <c r="I21" s="11"/>
      <c r="J21" s="11"/>
      <c r="K21" s="11"/>
      <c r="T21" s="30"/>
    </row>
    <row r="22" spans="2:20">
      <c r="B22" s="1" t="s">
        <v>144</v>
      </c>
      <c r="D22" s="99">
        <f>D20+D21</f>
        <v>2749364</v>
      </c>
      <c r="E22" s="196">
        <f>D22/D23</f>
        <v>8.2390290680251717</v>
      </c>
      <c r="F22" s="196">
        <f>E22</f>
        <v>8.2390290680251717</v>
      </c>
      <c r="H22" s="196"/>
      <c r="I22" s="196"/>
      <c r="J22" s="196"/>
      <c r="K22" s="196"/>
    </row>
    <row r="23" spans="2:20">
      <c r="B23" s="1" t="s">
        <v>157</v>
      </c>
      <c r="D23" s="99">
        <v>333700</v>
      </c>
      <c r="E23" s="99"/>
      <c r="F23" s="99"/>
      <c r="H23" s="11"/>
      <c r="I23" s="11"/>
      <c r="J23" s="11"/>
      <c r="K23" s="11"/>
      <c r="T23" s="116"/>
    </row>
    <row r="24" spans="2:20">
      <c r="B24" s="1"/>
      <c r="D24" s="99"/>
      <c r="E24" s="99"/>
      <c r="F24" s="99"/>
      <c r="H24" s="11"/>
      <c r="I24" s="11"/>
      <c r="J24" s="11"/>
      <c r="K24" s="11"/>
      <c r="T24" s="116"/>
    </row>
    <row r="25" spans="2:20">
      <c r="B25" s="1" t="s">
        <v>157</v>
      </c>
      <c r="D25" s="99">
        <f>'Financial Summary'!J23</f>
        <v>333700</v>
      </c>
      <c r="E25" s="99"/>
      <c r="F25" s="99"/>
      <c r="H25" s="402">
        <f ca="1">'Income Statement'!H39</f>
        <v>325729.83701186464</v>
      </c>
      <c r="I25" s="402">
        <f ca="1">'Income Statement'!I39</f>
        <v>371939.33859559329</v>
      </c>
      <c r="J25" s="402">
        <f ca="1">'Income Statement'!J39</f>
        <v>423122.17972194852</v>
      </c>
      <c r="K25" s="11"/>
    </row>
    <row r="26" spans="2:20">
      <c r="B26" s="1" t="s">
        <v>214</v>
      </c>
      <c r="D26" s="99">
        <f>'Income Statement'!G21</f>
        <v>150000</v>
      </c>
      <c r="E26" s="99"/>
      <c r="F26" s="99"/>
      <c r="H26" s="402">
        <f ca="1">'Income Statement'!H29</f>
        <v>110799.00820138422</v>
      </c>
      <c r="I26" s="402">
        <f ca="1">'Income Statement'!I29</f>
        <v>111328.36390798319</v>
      </c>
      <c r="J26" s="402">
        <f ca="1">'Income Statement'!J29</f>
        <v>113769.64376332736</v>
      </c>
      <c r="K26" s="11"/>
    </row>
    <row r="27" spans="2:20">
      <c r="B27" s="1" t="s">
        <v>215</v>
      </c>
      <c r="D27" s="99">
        <f>'Financial Summary'!H10</f>
        <v>167800</v>
      </c>
      <c r="E27" s="99"/>
      <c r="F27" s="99"/>
      <c r="H27" s="402">
        <f>Feeder!M83</f>
        <v>150000</v>
      </c>
      <c r="I27" s="402">
        <f>Feeder!N83</f>
        <v>175000</v>
      </c>
      <c r="J27" s="402">
        <f>Feeder!O83</f>
        <v>250000</v>
      </c>
      <c r="K27" s="11"/>
    </row>
    <row r="28" spans="2:20">
      <c r="B28" s="1" t="s">
        <v>216</v>
      </c>
      <c r="D28" s="55">
        <f>D25/D26</f>
        <v>2.2246666666666668</v>
      </c>
      <c r="E28" s="100"/>
      <c r="F28" s="100"/>
      <c r="H28" s="194">
        <f ca="1">H25/H26</f>
        <v>2.9398262881544031</v>
      </c>
      <c r="I28" s="194">
        <f ca="1">I25/I26</f>
        <v>3.3409216262534338</v>
      </c>
      <c r="J28" s="194">
        <f ca="1">J25/J26</f>
        <v>3.7191131634565089</v>
      </c>
      <c r="K28" s="17"/>
    </row>
    <row r="29" spans="2:20">
      <c r="B29" s="1" t="s">
        <v>217</v>
      </c>
      <c r="D29" s="55">
        <v>1.1060000000000001</v>
      </c>
      <c r="E29" s="100"/>
      <c r="F29" s="100"/>
      <c r="H29" s="194">
        <f ca="1">(H25-H27)/H26</f>
        <v>1.5860235562078726</v>
      </c>
      <c r="I29" s="194">
        <f ca="1">(I25-I27)/I26</f>
        <v>1.7689951750155115</v>
      </c>
      <c r="J29" s="194">
        <f ca="1">(J25-J27)/J26</f>
        <v>1.5216904439121828</v>
      </c>
      <c r="K29" s="17"/>
    </row>
    <row r="30" spans="2:20">
      <c r="B30" s="1" t="s">
        <v>218</v>
      </c>
      <c r="D30" s="55">
        <f ca="1">K20</f>
        <v>3.8155664685246058</v>
      </c>
      <c r="E30" s="100"/>
      <c r="F30" s="100"/>
      <c r="H30" s="194"/>
      <c r="I30" s="194"/>
      <c r="J30" s="194"/>
      <c r="K30" s="17"/>
    </row>
    <row r="31" spans="2:20">
      <c r="B31" s="153"/>
      <c r="D31" s="2"/>
      <c r="E31" s="2"/>
      <c r="F31" s="2"/>
      <c r="H31" s="17"/>
      <c r="I31" s="17"/>
      <c r="J31" s="17"/>
      <c r="K31" s="17"/>
    </row>
    <row r="32" spans="2:20">
      <c r="B32" s="28" t="s">
        <v>219</v>
      </c>
      <c r="D32" s="2"/>
      <c r="E32" s="2"/>
      <c r="F32" s="2"/>
      <c r="H32" s="17"/>
      <c r="I32" s="17"/>
      <c r="J32" s="17"/>
      <c r="K32" s="17"/>
    </row>
    <row r="33" spans="2:16">
      <c r="B33" s="28" t="s">
        <v>220</v>
      </c>
      <c r="D33" s="2"/>
      <c r="E33" s="2"/>
      <c r="F33" s="2"/>
      <c r="H33" s="17"/>
      <c r="I33" s="17"/>
      <c r="J33" s="17"/>
      <c r="K33" s="17"/>
    </row>
    <row r="34" spans="2:16">
      <c r="B34" s="28"/>
      <c r="D34" s="2"/>
      <c r="E34" s="2"/>
      <c r="F34" s="2"/>
      <c r="H34" s="17"/>
      <c r="I34" s="17"/>
      <c r="J34" s="17"/>
      <c r="K34" s="17"/>
    </row>
    <row r="35" spans="2:16">
      <c r="B35" s="321"/>
      <c r="C35" s="322"/>
      <c r="D35" s="2"/>
      <c r="E35" s="2"/>
      <c r="F35" s="2"/>
      <c r="H35" s="17"/>
      <c r="I35" s="17"/>
      <c r="J35" s="17"/>
      <c r="K35" s="17"/>
      <c r="L35" s="442"/>
    </row>
    <row r="36" spans="2:16">
      <c r="B36" s="28"/>
      <c r="H36" s="17"/>
      <c r="I36" s="17"/>
      <c r="J36" s="17"/>
      <c r="K36" s="17"/>
    </row>
    <row r="37" spans="2:16">
      <c r="B37" s="1" t="s">
        <v>221</v>
      </c>
      <c r="E37" s="8"/>
      <c r="H37" s="17"/>
      <c r="I37" s="17"/>
      <c r="J37" s="396" t="s">
        <v>86</v>
      </c>
      <c r="K37" s="17"/>
      <c r="N37" s="396" t="s">
        <v>85</v>
      </c>
      <c r="O37" s="17"/>
      <c r="P37" s="394"/>
    </row>
    <row r="38" spans="2:16">
      <c r="B38" s="363" t="s">
        <v>222</v>
      </c>
      <c r="C38" s="361"/>
      <c r="D38" s="362">
        <f ca="1">DCF!C16</f>
        <v>387202.23613738309</v>
      </c>
      <c r="J38" s="387" t="s">
        <v>163</v>
      </c>
      <c r="K38" s="317"/>
      <c r="L38" s="388"/>
      <c r="N38" s="387" t="s">
        <v>163</v>
      </c>
      <c r="O38" s="317"/>
      <c r="P38" s="428"/>
    </row>
    <row r="39" spans="2:16">
      <c r="F39" s="305" t="s">
        <v>153</v>
      </c>
      <c r="J39" s="385"/>
      <c r="K39" s="12">
        <v>2025</v>
      </c>
      <c r="L39" s="389">
        <v>2026</v>
      </c>
      <c r="N39" s="385"/>
      <c r="O39" s="12">
        <v>2025</v>
      </c>
      <c r="P39" s="389">
        <v>2026</v>
      </c>
    </row>
    <row r="40" spans="2:16">
      <c r="B40" s="305" t="s">
        <v>223</v>
      </c>
      <c r="J40" s="385" t="s">
        <v>79</v>
      </c>
      <c r="K40" s="364">
        <f>'Income Statement'!G39</f>
        <v>333700</v>
      </c>
      <c r="L40" s="390">
        <f>229501</f>
        <v>229501</v>
      </c>
      <c r="N40" s="385" t="s">
        <v>79</v>
      </c>
      <c r="O40" s="364">
        <f>'Income Statement'!G39</f>
        <v>333700</v>
      </c>
      <c r="P40" s="395">
        <f>325730</f>
        <v>325730</v>
      </c>
    </row>
    <row r="41" spans="2:16">
      <c r="B41" t="s">
        <v>224</v>
      </c>
      <c r="F41" s="306">
        <f ca="1">J10</f>
        <v>150261.80103610884</v>
      </c>
      <c r="J41" s="385" t="s">
        <v>225</v>
      </c>
      <c r="K41" s="2">
        <f>D13</f>
        <v>1085175</v>
      </c>
      <c r="L41" s="391">
        <f ca="1">H13</f>
        <v>1080510.9486109775</v>
      </c>
      <c r="N41" s="385" t="s">
        <v>225</v>
      </c>
      <c r="O41" s="2">
        <f>D11</f>
        <v>1000000</v>
      </c>
      <c r="P41" s="391">
        <f>H11</f>
        <v>1000000</v>
      </c>
    </row>
    <row r="42" spans="2:16">
      <c r="B42" t="s">
        <v>226</v>
      </c>
      <c r="F42" s="306">
        <f ca="1">MIN(F41,D38)</f>
        <v>150261.80103610884</v>
      </c>
      <c r="J42" s="385" t="s">
        <v>227</v>
      </c>
      <c r="K42" s="11">
        <f>E13</f>
        <v>3.2519478573569076</v>
      </c>
      <c r="L42" s="392">
        <f>1159092/L40</f>
        <v>5.0504877974387909</v>
      </c>
      <c r="N42" s="385" t="s">
        <v>227</v>
      </c>
      <c r="O42" s="11">
        <f>K42</f>
        <v>3.2519478573569076</v>
      </c>
      <c r="P42" s="392">
        <f>1038400/P40</f>
        <v>3.1879163724557147</v>
      </c>
    </row>
    <row r="43" spans="2:16">
      <c r="B43" t="s">
        <v>228</v>
      </c>
      <c r="F43" s="316">
        <f ca="1">F42/F41</f>
        <v>1</v>
      </c>
      <c r="J43" s="385" t="s">
        <v>229</v>
      </c>
      <c r="K43" s="301">
        <f>(K44)/K42</f>
        <v>2.9828276545257677E-2</v>
      </c>
      <c r="L43" s="405">
        <f>K43</f>
        <v>2.9828276545257677E-2</v>
      </c>
      <c r="N43" s="385" t="s">
        <v>229</v>
      </c>
      <c r="O43" s="301">
        <f>K43</f>
        <v>2.9828276545257677E-2</v>
      </c>
      <c r="P43" s="405">
        <f>O43</f>
        <v>2.9828276545257677E-2</v>
      </c>
    </row>
    <row r="44" spans="2:16">
      <c r="J44" s="385" t="s">
        <v>197</v>
      </c>
      <c r="K44" s="386">
        <f>O11</f>
        <v>9.7000000000000003E-2</v>
      </c>
      <c r="L44" s="406">
        <f>L43*L42</f>
        <v>0.1506473467104536</v>
      </c>
      <c r="N44" s="385" t="s">
        <v>197</v>
      </c>
      <c r="O44" s="386">
        <f>K44</f>
        <v>9.7000000000000003E-2</v>
      </c>
      <c r="P44" s="406">
        <f>P43*P42</f>
        <v>9.5090051160763731E-2</v>
      </c>
    </row>
    <row r="45" spans="2:16">
      <c r="B45" s="318" t="s">
        <v>230</v>
      </c>
      <c r="C45" s="317"/>
      <c r="D45" s="317"/>
      <c r="E45" s="317"/>
      <c r="F45" s="319">
        <f ca="1">MAX(0, (D38-F41))</f>
        <v>236940.43510127426</v>
      </c>
      <c r="G45" s="317"/>
      <c r="J45" s="393" t="s">
        <v>196</v>
      </c>
      <c r="K45" s="394">
        <f>92</f>
        <v>92</v>
      </c>
      <c r="L45" s="425">
        <f>PRICE("4/1/2026", "3/4/2029", 0.0725, L44, 100, 4)</f>
        <v>81.777479302775888</v>
      </c>
      <c r="N45" s="393" t="s">
        <v>196</v>
      </c>
      <c r="O45" s="394">
        <f>K45</f>
        <v>92</v>
      </c>
      <c r="P45" s="425">
        <f>PRICE("4/1/2026", "3/4/2029", 0.0725, P44, 100, 4)</f>
        <v>94.28591113905793</v>
      </c>
    </row>
    <row r="47" spans="2:16">
      <c r="B47" s="1" t="s">
        <v>202</v>
      </c>
      <c r="L47" s="394"/>
      <c r="P47" s="394"/>
    </row>
    <row r="48" spans="2:16">
      <c r="B48" t="s">
        <v>224</v>
      </c>
      <c r="F48" s="306">
        <f ca="1">J12</f>
        <v>1150261.8010361088</v>
      </c>
      <c r="J48" s="387" t="s">
        <v>177</v>
      </c>
      <c r="K48" s="317"/>
      <c r="L48" s="428"/>
      <c r="N48" s="387" t="s">
        <v>177</v>
      </c>
      <c r="O48" s="317"/>
      <c r="P48" s="428"/>
    </row>
    <row r="49" spans="2:22">
      <c r="B49" t="s">
        <v>226</v>
      </c>
      <c r="F49" s="306">
        <f ca="1">MIN(F48,F45)</f>
        <v>236940.43510127426</v>
      </c>
      <c r="J49" s="385"/>
      <c r="K49" s="12">
        <v>2025</v>
      </c>
      <c r="L49" s="389">
        <v>2026</v>
      </c>
      <c r="N49" s="385"/>
      <c r="O49" s="12">
        <v>2025</v>
      </c>
      <c r="P49" s="389">
        <v>2026</v>
      </c>
    </row>
    <row r="50" spans="2:22">
      <c r="B50" t="s">
        <v>228</v>
      </c>
      <c r="F50" s="301">
        <f ca="1">IFERROR(F49/F48, "0%")</f>
        <v>0.20598826709523693</v>
      </c>
      <c r="J50" s="385" t="s">
        <v>79</v>
      </c>
      <c r="K50" s="364">
        <f>K40</f>
        <v>333700</v>
      </c>
      <c r="L50" s="390">
        <f>L40</f>
        <v>229501</v>
      </c>
      <c r="N50" s="385" t="s">
        <v>79</v>
      </c>
      <c r="O50" s="364">
        <f>K50</f>
        <v>333700</v>
      </c>
      <c r="P50" s="395">
        <f>P40</f>
        <v>325730</v>
      </c>
    </row>
    <row r="51" spans="2:22">
      <c r="J51" s="385" t="s">
        <v>225</v>
      </c>
      <c r="K51" s="2">
        <f>D18</f>
        <v>1599364</v>
      </c>
      <c r="L51" s="391">
        <f ca="1">H18</f>
        <v>1594699.9486109775</v>
      </c>
      <c r="N51" s="385" t="s">
        <v>225</v>
      </c>
      <c r="O51" s="2">
        <f>K51</f>
        <v>1599364</v>
      </c>
      <c r="P51" s="391">
        <f>H17</f>
        <v>500000</v>
      </c>
    </row>
    <row r="52" spans="2:22">
      <c r="B52" s="320" t="s">
        <v>230</v>
      </c>
      <c r="C52" s="317"/>
      <c r="D52" s="317"/>
      <c r="E52" s="317"/>
      <c r="F52" s="319">
        <v>0</v>
      </c>
      <c r="J52" s="385" t="s">
        <v>227</v>
      </c>
      <c r="K52" s="11">
        <f>E18</f>
        <v>4.7928198981120769</v>
      </c>
      <c r="L52" s="392">
        <f>1632781/L50</f>
        <v>7.114483161293415</v>
      </c>
      <c r="N52" s="385" t="s">
        <v>227</v>
      </c>
      <c r="O52" s="11">
        <f>K52</f>
        <v>4.7928198981120769</v>
      </c>
      <c r="P52" s="392">
        <f>1552589/P50</f>
        <v>4.7664906517668006</v>
      </c>
    </row>
    <row r="53" spans="2:22">
      <c r="J53" s="385" t="s">
        <v>229</v>
      </c>
      <c r="K53" s="301">
        <f>(K54)/K52</f>
        <v>2.5246097823884994E-2</v>
      </c>
      <c r="L53" s="405">
        <f>K53</f>
        <v>2.5246097823884994E-2</v>
      </c>
      <c r="N53" s="385" t="s">
        <v>229</v>
      </c>
      <c r="O53" s="301">
        <f>K53</f>
        <v>2.5246097823884994E-2</v>
      </c>
      <c r="P53" s="405">
        <f>O53</f>
        <v>2.5246097823884994E-2</v>
      </c>
    </row>
    <row r="54" spans="2:22">
      <c r="B54" s="1" t="s">
        <v>208</v>
      </c>
      <c r="J54" s="385" t="s">
        <v>197</v>
      </c>
      <c r="K54" s="386">
        <f>O17</f>
        <v>0.121</v>
      </c>
      <c r="L54" s="406">
        <f>L53*L52</f>
        <v>0.17961293785639612</v>
      </c>
      <c r="N54" s="385" t="s">
        <v>197</v>
      </c>
      <c r="O54" s="301">
        <f>K54</f>
        <v>0.121</v>
      </c>
      <c r="P54" s="406">
        <f>P53*P52</f>
        <v>0.12033528927113799</v>
      </c>
    </row>
    <row r="55" spans="2:22">
      <c r="B55" t="s">
        <v>224</v>
      </c>
      <c r="F55" s="306">
        <f>J17</f>
        <v>500000</v>
      </c>
      <c r="J55" s="393" t="s">
        <v>196</v>
      </c>
      <c r="K55" s="394">
        <v>87</v>
      </c>
      <c r="L55" s="425">
        <f>PRICE("4/1/2026","3/4/2030",0.085,L54,100,2)</f>
        <v>74.118542163679408</v>
      </c>
      <c r="N55" s="393" t="s">
        <v>196</v>
      </c>
      <c r="O55" s="394">
        <f>K55</f>
        <v>87</v>
      </c>
      <c r="P55" s="425">
        <f>PRICE("4/1/2026","3/4/2030",0.085,P54,100,2)</f>
        <v>89.182278929902921</v>
      </c>
    </row>
    <row r="56" spans="2:22">
      <c r="B56" t="s">
        <v>226</v>
      </c>
      <c r="F56" s="306">
        <f ca="1">MIN(F56,F52)</f>
        <v>0</v>
      </c>
    </row>
    <row r="57" spans="2:22">
      <c r="B57" t="s">
        <v>228</v>
      </c>
      <c r="F57" s="301">
        <f ca="1">F56/F55</f>
        <v>0</v>
      </c>
      <c r="J57" s="422" t="s">
        <v>231</v>
      </c>
      <c r="O57" s="422"/>
      <c r="P57" s="422"/>
    </row>
    <row r="58" spans="2:22">
      <c r="J58" s="432" t="s">
        <v>177</v>
      </c>
      <c r="K58" s="317"/>
      <c r="L58" s="317"/>
      <c r="M58" s="430"/>
      <c r="N58" s="431" t="s">
        <v>163</v>
      </c>
      <c r="O58" s="388"/>
      <c r="V58" s="422"/>
    </row>
    <row r="59" spans="2:22">
      <c r="B59" s="1" t="s">
        <v>232</v>
      </c>
      <c r="C59" s="11">
        <f ca="1">D30</f>
        <v>3.8155664685246058</v>
      </c>
      <c r="J59" s="440" t="s">
        <v>85</v>
      </c>
      <c r="K59" s="427"/>
      <c r="L59" s="427"/>
      <c r="M59" s="427"/>
      <c r="N59" s="435" t="s">
        <v>85</v>
      </c>
      <c r="O59" s="428"/>
    </row>
    <row r="60" spans="2:22">
      <c r="B60" s="344" t="s">
        <v>233</v>
      </c>
      <c r="C60" s="11">
        <f ca="1">J28</f>
        <v>3.7191131634565089</v>
      </c>
      <c r="J60" s="385" t="s">
        <v>234</v>
      </c>
      <c r="K60" s="429">
        <f>((P55-O55)/O55)</f>
        <v>2.5083665860953116E-2</v>
      </c>
      <c r="L60" s="427"/>
      <c r="M60" s="427"/>
      <c r="N60" s="427" t="s">
        <v>234</v>
      </c>
      <c r="O60" s="405">
        <f>((P45-O45)/O45)</f>
        <v>2.4846860207151412E-2</v>
      </c>
    </row>
    <row r="61" spans="2:22">
      <c r="B61" s="1" t="s">
        <v>235</v>
      </c>
      <c r="C61" s="401">
        <f ca="1">'Capital Structure'!J18/'Capital Structure'!D38</f>
        <v>4.2986600946321643</v>
      </c>
      <c r="J61" s="385" t="s">
        <v>236</v>
      </c>
      <c r="K61" s="429">
        <f>8.5/O55</f>
        <v>9.7701149425287362E-2</v>
      </c>
      <c r="L61" s="427"/>
      <c r="M61" s="427"/>
      <c r="N61" s="427" t="s">
        <v>237</v>
      </c>
      <c r="O61" s="405">
        <f>7.25/O45</f>
        <v>7.880434782608696E-2</v>
      </c>
    </row>
    <row r="62" spans="2:22">
      <c r="B62" s="365" t="s">
        <v>238</v>
      </c>
      <c r="J62" s="387" t="s">
        <v>239</v>
      </c>
      <c r="K62" s="407">
        <f>SUM(K60:K61)</f>
        <v>0.12278481528624048</v>
      </c>
      <c r="L62" s="427"/>
      <c r="M62" s="427"/>
      <c r="N62" s="317" t="s">
        <v>240</v>
      </c>
      <c r="O62" s="438">
        <f>SUM(O60:O61)</f>
        <v>0.10365120803323838</v>
      </c>
    </row>
    <row r="63" spans="2:22">
      <c r="B63" s="8" t="s">
        <v>241</v>
      </c>
      <c r="J63" s="385"/>
      <c r="K63" s="427"/>
      <c r="L63" s="427"/>
      <c r="M63" s="427"/>
      <c r="N63" s="427"/>
      <c r="O63" s="428"/>
    </row>
    <row r="64" spans="2:22">
      <c r="B64" s="8" t="s">
        <v>242</v>
      </c>
      <c r="J64" s="440" t="s">
        <v>243</v>
      </c>
      <c r="K64" s="427"/>
      <c r="L64" s="427"/>
      <c r="M64" s="427"/>
      <c r="N64" s="435" t="s">
        <v>86</v>
      </c>
      <c r="O64" s="428"/>
    </row>
    <row r="65" spans="2:15">
      <c r="J65" s="385" t="s">
        <v>234</v>
      </c>
      <c r="K65" s="429">
        <f>((L55-K55)/K55)</f>
        <v>-0.14806273375081141</v>
      </c>
      <c r="L65" s="427"/>
      <c r="M65" s="427"/>
      <c r="N65" s="427" t="s">
        <v>234</v>
      </c>
      <c r="O65" s="405">
        <f>((L45-K45)/K45)</f>
        <v>-0.11111435540460991</v>
      </c>
    </row>
    <row r="66" spans="2:15">
      <c r="B66" s="344"/>
      <c r="J66" s="385" t="s">
        <v>236</v>
      </c>
      <c r="K66" s="429">
        <f>8.5/K55</f>
        <v>9.7701149425287362E-2</v>
      </c>
      <c r="L66" s="427"/>
      <c r="M66" s="427"/>
      <c r="N66" s="427" t="s">
        <v>237</v>
      </c>
      <c r="O66" s="405">
        <f>7.25/K45</f>
        <v>7.880434782608696E-2</v>
      </c>
    </row>
    <row r="67" spans="2:15">
      <c r="B67" s="344"/>
      <c r="C67" s="2"/>
      <c r="J67" s="387" t="s">
        <v>239</v>
      </c>
      <c r="K67" s="407">
        <f>SUM(K65:K66)</f>
        <v>-5.0361584325524053E-2</v>
      </c>
      <c r="L67" s="427"/>
      <c r="M67" s="427"/>
      <c r="N67" s="317" t="s">
        <v>240</v>
      </c>
      <c r="O67" s="438">
        <f>SUM(O65:O66)</f>
        <v>-3.2310007578522953E-2</v>
      </c>
    </row>
    <row r="68" spans="2:15">
      <c r="B68" s="344"/>
      <c r="C68" s="11"/>
      <c r="J68" s="385"/>
      <c r="K68" s="427"/>
      <c r="L68" s="427"/>
      <c r="M68" s="427"/>
      <c r="N68" s="427"/>
      <c r="O68" s="428"/>
    </row>
    <row r="69" spans="2:15">
      <c r="B69" s="1"/>
      <c r="C69" s="404"/>
      <c r="J69" s="441" t="s">
        <v>244</v>
      </c>
      <c r="K69" s="437">
        <f>-K62/K67</f>
        <v>2.4380649840678501</v>
      </c>
      <c r="L69" s="423"/>
      <c r="M69" s="423"/>
      <c r="N69" s="436" t="s">
        <v>244</v>
      </c>
      <c r="O69" s="439">
        <f>-O62/O67</f>
        <v>3.2080217802900552</v>
      </c>
    </row>
    <row r="71" spans="2:15">
      <c r="J71" s="422" t="s">
        <v>245</v>
      </c>
      <c r="N71" s="12"/>
    </row>
    <row r="72" spans="2:15">
      <c r="J72" t="s">
        <v>246</v>
      </c>
      <c r="L72" s="316">
        <v>0.6</v>
      </c>
    </row>
    <row r="73" spans="2:15">
      <c r="J73" t="s">
        <v>247</v>
      </c>
      <c r="L73" s="316">
        <v>0.4</v>
      </c>
    </row>
    <row r="75" spans="2:15">
      <c r="J75" s="432" t="s">
        <v>177</v>
      </c>
      <c r="K75" s="317"/>
      <c r="L75" s="317"/>
      <c r="M75" s="430"/>
      <c r="N75" s="431" t="s">
        <v>163</v>
      </c>
      <c r="O75" s="388"/>
    </row>
    <row r="76" spans="2:15">
      <c r="J76" s="393" t="s">
        <v>248</v>
      </c>
      <c r="K76" s="433">
        <f>(K62*L72)+(K67*L73)</f>
        <v>5.3526255441534665E-2</v>
      </c>
      <c r="L76" s="423"/>
      <c r="M76" s="423"/>
      <c r="N76" s="423" t="s">
        <v>248</v>
      </c>
      <c r="O76" s="434">
        <f>(O62*L72)+(O67*L73)</f>
        <v>4.9266721788533842E-2</v>
      </c>
    </row>
    <row r="78" spans="2:15">
      <c r="J78" s="422"/>
      <c r="N78" s="453" t="s">
        <v>249</v>
      </c>
      <c r="O78" s="388"/>
    </row>
    <row r="79" spans="2:15">
      <c r="K79" s="301"/>
      <c r="N79" s="385" t="s">
        <v>163</v>
      </c>
      <c r="O79" s="428"/>
    </row>
    <row r="80" spans="2:15">
      <c r="J80" s="426"/>
      <c r="N80" s="454" t="s">
        <v>250</v>
      </c>
      <c r="O80" s="428">
        <v>83.9</v>
      </c>
    </row>
    <row r="81" spans="10:15">
      <c r="J81" s="426"/>
      <c r="N81" s="455" t="s">
        <v>251</v>
      </c>
      <c r="O81" s="424">
        <v>87.75</v>
      </c>
    </row>
  </sheetData>
  <autoFilter ref="A1:A44" xr:uid="{F21A19BA-6405-4026-A9BD-E9509C2F7702}">
    <filterColumn colId="0">
      <filters blank="1"/>
    </filterColumn>
  </autoFilter>
  <mergeCells count="2">
    <mergeCell ref="H7:J7"/>
    <mergeCell ref="E7:F7"/>
  </mergeCells>
  <dataValidations disablePrompts="1" count="1">
    <dataValidation type="list" allowBlank="1" showInputMessage="1" showErrorMessage="1" sqref="B3" xr:uid="{4F28CC0C-65BF-4225-A4DB-BBD1BF7D9445}">
      <formula1>#REF!</formula1>
    </dataValidation>
  </dataValidations>
  <pageMargins left="0.25" right="0.25" top="0.25" bottom="0.25" header="0.3" footer="0.3"/>
  <pageSetup scale="74" orientation="landscape" horizontalDpi="300" verticalDpi="300"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6FFF7-2325-4280-A326-EC3E107C715B}">
  <sheetPr>
    <tabColor rgb="FF40936B"/>
    <pageSetUpPr fitToPage="1"/>
  </sheetPr>
  <dimension ref="A1:G55"/>
  <sheetViews>
    <sheetView showGridLines="0" view="pageBreakPreview" topLeftCell="A13" zoomScaleNormal="85" zoomScaleSheetLayoutView="100" workbookViewId="0">
      <selection activeCell="F17" sqref="F17"/>
    </sheetView>
  </sheetViews>
  <sheetFormatPr defaultColWidth="8.85546875" defaultRowHeight="15"/>
  <cols>
    <col min="1" max="1" width="32" customWidth="1"/>
    <col min="2" max="2" width="2.42578125" customWidth="1"/>
    <col min="3" max="3" width="12.28515625" customWidth="1"/>
    <col min="4" max="7" width="12.42578125" customWidth="1"/>
    <col min="8" max="8" width="11.42578125" customWidth="1"/>
  </cols>
  <sheetData>
    <row r="1" spans="1:6">
      <c r="A1" s="51" t="s">
        <v>183</v>
      </c>
    </row>
    <row r="3" spans="1:6" ht="23.25">
      <c r="A3" s="131" t="s">
        <v>252</v>
      </c>
    </row>
    <row r="4" spans="1:6">
      <c r="D4" s="417" t="s">
        <v>128</v>
      </c>
      <c r="E4" s="417"/>
      <c r="F4" s="417"/>
    </row>
    <row r="5" spans="1:6">
      <c r="A5" s="62" t="s">
        <v>253</v>
      </c>
      <c r="C5" s="62" t="s">
        <v>254</v>
      </c>
      <c r="D5" s="62" t="s">
        <v>151</v>
      </c>
      <c r="E5" s="62" t="s">
        <v>152</v>
      </c>
      <c r="F5" s="62" t="s">
        <v>153</v>
      </c>
    </row>
    <row r="6" spans="1:6">
      <c r="A6" t="s">
        <v>255</v>
      </c>
      <c r="C6" s="2">
        <f>'Balance Sheet'!G4</f>
        <v>100000</v>
      </c>
      <c r="D6" s="2">
        <f>'Balance Sheet'!H4</f>
        <v>50000</v>
      </c>
      <c r="E6" s="2">
        <f>'Balance Sheet'!I4</f>
        <v>50000</v>
      </c>
      <c r="F6" s="2">
        <f>'Balance Sheet'!J4</f>
        <v>50000</v>
      </c>
    </row>
    <row r="7" spans="1:6">
      <c r="A7" t="s">
        <v>256</v>
      </c>
      <c r="C7" s="2">
        <f>'Capital Structure'!C10-'Capital Structure'!D10</f>
        <v>495825</v>
      </c>
      <c r="D7" s="2">
        <f ca="1">'Cash Flow'!B74</f>
        <v>378230.98449975147</v>
      </c>
      <c r="E7" s="2">
        <f ca="1">'Cash Flow'!C74</f>
        <v>353629.95204956632</v>
      </c>
      <c r="F7" s="2">
        <f ca="1">'Cash Flow'!D74</f>
        <v>303787.79466285917</v>
      </c>
    </row>
    <row r="8" spans="1:6">
      <c r="A8" t="s">
        <v>257</v>
      </c>
      <c r="C8" s="364">
        <f>SUM(C6:C7)</f>
        <v>595825</v>
      </c>
      <c r="D8" s="364">
        <f t="shared" ref="D8:F8" ca="1" si="0">SUM(D6:D7)</f>
        <v>428230.98449975147</v>
      </c>
      <c r="E8" s="364">
        <f t="shared" ca="1" si="0"/>
        <v>403629.95204956632</v>
      </c>
      <c r="F8" s="364">
        <f t="shared" ca="1" si="0"/>
        <v>353787.79466285917</v>
      </c>
    </row>
    <row r="10" spans="1:6">
      <c r="A10" s="62" t="s">
        <v>258</v>
      </c>
      <c r="C10" s="62" t="s">
        <v>259</v>
      </c>
    </row>
    <row r="11" spans="1:6">
      <c r="A11">
        <v>2025</v>
      </c>
      <c r="C11">
        <v>0</v>
      </c>
    </row>
    <row r="12" spans="1:6">
      <c r="A12">
        <v>2026</v>
      </c>
      <c r="B12" s="1"/>
      <c r="C12">
        <v>0</v>
      </c>
    </row>
    <row r="13" spans="1:6">
      <c r="A13">
        <v>2027</v>
      </c>
      <c r="B13" s="1"/>
      <c r="C13">
        <v>0</v>
      </c>
    </row>
    <row r="14" spans="1:6">
      <c r="A14">
        <v>2028</v>
      </c>
      <c r="C14">
        <v>0</v>
      </c>
    </row>
    <row r="15" spans="1:6">
      <c r="A15">
        <v>2029</v>
      </c>
      <c r="B15" s="1"/>
      <c r="C15" s="99">
        <v>1000</v>
      </c>
      <c r="D15" t="s">
        <v>163</v>
      </c>
    </row>
    <row r="16" spans="1:6">
      <c r="A16">
        <v>2030</v>
      </c>
      <c r="B16" s="1"/>
      <c r="C16">
        <v>500</v>
      </c>
      <c r="D16" t="s">
        <v>260</v>
      </c>
    </row>
    <row r="17" spans="1:4">
      <c r="B17" s="1"/>
    </row>
    <row r="18" spans="1:4">
      <c r="A18" s="62" t="s">
        <v>261</v>
      </c>
      <c r="C18" s="62" t="s">
        <v>254</v>
      </c>
      <c r="D18" s="62" t="s">
        <v>153</v>
      </c>
    </row>
    <row r="19" spans="1:4">
      <c r="A19" t="s">
        <v>262</v>
      </c>
      <c r="B19" s="1"/>
      <c r="C19" s="307">
        <f>'Income Statement'!G20</f>
        <v>1808</v>
      </c>
      <c r="D19" s="307">
        <f ca="1">'Cash Flow'!D3</f>
        <v>115243.96941549005</v>
      </c>
    </row>
    <row r="20" spans="1:4">
      <c r="A20" s="119" t="s">
        <v>263</v>
      </c>
      <c r="B20" s="1"/>
      <c r="C20" s="308">
        <f>'Income Statement'!G16</f>
        <v>204092</v>
      </c>
      <c r="D20" s="308">
        <f ca="1">'Cash Flow'!D4</f>
        <v>181573.08203125</v>
      </c>
    </row>
    <row r="21" spans="1:4">
      <c r="A21" s="1" t="s">
        <v>79</v>
      </c>
      <c r="B21" s="1"/>
      <c r="C21" s="309">
        <f>SUM(C19:C20)</f>
        <v>205900</v>
      </c>
      <c r="D21" s="309">
        <f ca="1">'Cash Flow'!D5</f>
        <v>296817.05144674005</v>
      </c>
    </row>
    <row r="22" spans="1:4">
      <c r="A22" s="119" t="s">
        <v>264</v>
      </c>
      <c r="B22" s="1"/>
      <c r="C22" s="308">
        <f>'Valuation Assignment'!E74</f>
        <v>167800</v>
      </c>
      <c r="D22" s="308">
        <f ca="1">'Cash Flow'!D6</f>
        <v>250000</v>
      </c>
    </row>
    <row r="23" spans="1:4">
      <c r="A23" s="1" t="s">
        <v>265</v>
      </c>
      <c r="B23" s="1"/>
      <c r="C23" s="309">
        <f>C21-C22</f>
        <v>38100</v>
      </c>
      <c r="D23" s="309">
        <f ca="1">'Cash Flow'!D7</f>
        <v>46817.05144674005</v>
      </c>
    </row>
    <row r="24" spans="1:4">
      <c r="A24" t="s">
        <v>266</v>
      </c>
      <c r="B24" s="1"/>
      <c r="C24" s="307">
        <f>'Income Statement'!G21</f>
        <v>150000</v>
      </c>
      <c r="D24" s="307">
        <f ca="1">'Cash Flow'!D8</f>
        <v>113769.64376332736</v>
      </c>
    </row>
    <row r="25" spans="1:4">
      <c r="A25" s="119" t="s">
        <v>267</v>
      </c>
      <c r="B25" s="1"/>
      <c r="C25" s="308">
        <f>0</f>
        <v>0</v>
      </c>
      <c r="D25" s="308">
        <f>'Cash Flow'!D9</f>
        <v>0</v>
      </c>
    </row>
    <row r="26" spans="1:4">
      <c r="A26" s="1" t="s">
        <v>268</v>
      </c>
      <c r="B26" s="1"/>
      <c r="C26" s="309">
        <f>C23-C24</f>
        <v>-111900</v>
      </c>
      <c r="D26" s="309">
        <f ca="1">'Cash Flow'!D10</f>
        <v>-66952.59231658731</v>
      </c>
    </row>
    <row r="27" spans="1:4">
      <c r="A27" t="s">
        <v>269</v>
      </c>
      <c r="B27" s="1"/>
      <c r="C27" s="307">
        <f>C38</f>
        <v>-6208</v>
      </c>
      <c r="D27" s="307">
        <f ca="1">'Cash Flow'!D11</f>
        <v>-907.84163267543045</v>
      </c>
    </row>
    <row r="28" spans="1:4">
      <c r="A28" t="s">
        <v>270</v>
      </c>
      <c r="B28" s="1"/>
      <c r="C28" s="307">
        <f>C39</f>
        <v>61199</v>
      </c>
      <c r="D28" s="307">
        <f ca="1">'Cash Flow'!D12</f>
        <v>830.82815449149348</v>
      </c>
    </row>
    <row r="29" spans="1:4">
      <c r="A29" s="119" t="s">
        <v>271</v>
      </c>
      <c r="B29" s="1"/>
      <c r="C29" s="308">
        <f>C40</f>
        <v>-39915</v>
      </c>
      <c r="D29" s="308">
        <f ca="1">'Cash Flow'!D13</f>
        <v>17067.253789933806</v>
      </c>
    </row>
    <row r="30" spans="1:4">
      <c r="A30" t="s">
        <v>272</v>
      </c>
      <c r="B30" s="1"/>
      <c r="C30" s="307">
        <f>C27+C28+C29</f>
        <v>15076</v>
      </c>
      <c r="D30" s="307">
        <f ca="1">'Cash Flow'!D14</f>
        <v>16990.240311749869</v>
      </c>
    </row>
    <row r="31" spans="1:4">
      <c r="A31" s="1" t="s">
        <v>273</v>
      </c>
      <c r="B31" s="1"/>
      <c r="C31" s="309">
        <f>C26+C30</f>
        <v>-96824</v>
      </c>
      <c r="D31" s="309">
        <f ca="1">'Cash Flow'!D15</f>
        <v>-49962.352004837441</v>
      </c>
    </row>
    <row r="32" spans="1:4">
      <c r="A32" s="1"/>
      <c r="B32" s="1"/>
    </row>
    <row r="33" spans="1:7">
      <c r="A33" s="1" t="s">
        <v>274</v>
      </c>
      <c r="B33" s="1"/>
      <c r="C33" s="58" t="s">
        <v>111</v>
      </c>
      <c r="D33" s="58" t="s">
        <v>111</v>
      </c>
    </row>
    <row r="34" spans="1:7">
      <c r="A34" s="1"/>
    </row>
    <row r="35" spans="1:7">
      <c r="A35" s="62" t="s">
        <v>275</v>
      </c>
      <c r="C35" s="62" t="s">
        <v>254</v>
      </c>
      <c r="D35" s="62" t="s">
        <v>153</v>
      </c>
    </row>
    <row r="36" spans="1:7">
      <c r="A36" s="1" t="s">
        <v>276</v>
      </c>
      <c r="C36" s="13"/>
      <c r="D36" s="13"/>
    </row>
    <row r="37" spans="1:7">
      <c r="A37" s="1"/>
      <c r="C37" s="13"/>
      <c r="D37" s="13"/>
    </row>
    <row r="38" spans="1:7">
      <c r="A38" s="1" t="s">
        <v>277</v>
      </c>
      <c r="C38" s="113">
        <f>-('Balance Sheet'!G5-'Balance Sheet'!F5)</f>
        <v>-6208</v>
      </c>
      <c r="D38" s="113">
        <f ca="1">'Cash Flow'!D11</f>
        <v>-907.84163267543045</v>
      </c>
    </row>
    <row r="39" spans="1:7">
      <c r="A39" s="1" t="s">
        <v>278</v>
      </c>
      <c r="C39" s="113">
        <f>-('Balance Sheet'!G6-'Balance Sheet'!F6)</f>
        <v>61199</v>
      </c>
      <c r="D39" s="113">
        <f ca="1">'Cash Flow'!D12</f>
        <v>830.82815449149348</v>
      </c>
    </row>
    <row r="40" spans="1:7">
      <c r="A40" s="1" t="s">
        <v>279</v>
      </c>
      <c r="C40" s="113">
        <f>'Balance Sheet'!G19-'Balance Sheet'!F19</f>
        <v>-39915</v>
      </c>
      <c r="D40" s="113">
        <f ca="1">'Cash Flow'!D13</f>
        <v>17067.253789933806</v>
      </c>
    </row>
    <row r="41" spans="1:7">
      <c r="A41" s="1"/>
      <c r="C41" s="113"/>
      <c r="D41" s="113"/>
    </row>
    <row r="42" spans="1:7">
      <c r="A42" s="1" t="s">
        <v>280</v>
      </c>
      <c r="C42" s="113">
        <f>SUM(C38:C40)</f>
        <v>15076</v>
      </c>
      <c r="D42" s="113">
        <f ca="1">SUM(D38:D40)</f>
        <v>16990.240311749869</v>
      </c>
    </row>
    <row r="43" spans="1:7">
      <c r="A43" s="1"/>
      <c r="C43" s="13"/>
      <c r="D43" s="13"/>
    </row>
    <row r="44" spans="1:7">
      <c r="A44" s="1" t="s">
        <v>281</v>
      </c>
      <c r="C44" s="13">
        <f>'Balance Sheet'!G43</f>
        <v>3</v>
      </c>
      <c r="D44" s="13">
        <f ca="1">'Balance Sheet'!J43</f>
        <v>2.85</v>
      </c>
    </row>
    <row r="45" spans="1:7">
      <c r="A45" s="1" t="s">
        <v>282</v>
      </c>
      <c r="C45" s="13">
        <f>'Balance Sheet'!G44</f>
        <v>63</v>
      </c>
      <c r="D45">
        <f ca="1">'Balance Sheet'!J44</f>
        <v>60.000000000000007</v>
      </c>
    </row>
    <row r="46" spans="1:7">
      <c r="A46" s="1" t="s">
        <v>283</v>
      </c>
      <c r="C46" s="13">
        <f>'Balance Sheet'!G45</f>
        <v>45</v>
      </c>
      <c r="D46" s="13">
        <f ca="1">'Balance Sheet'!J45</f>
        <v>47</v>
      </c>
    </row>
    <row r="47" spans="1:7">
      <c r="A47" s="1"/>
    </row>
    <row r="48" spans="1:7">
      <c r="A48" s="31" t="s">
        <v>284</v>
      </c>
      <c r="B48" s="31"/>
      <c r="C48" s="367">
        <f>C44+C45-C46</f>
        <v>21</v>
      </c>
      <c r="D48" s="367">
        <f ca="1">D44+D45-D46</f>
        <v>15.850000000000009</v>
      </c>
      <c r="E48" s="17"/>
      <c r="F48" s="17"/>
      <c r="G48" s="17"/>
    </row>
    <row r="49" spans="1:7">
      <c r="A49" s="29"/>
      <c r="D49" s="17"/>
      <c r="E49" s="17"/>
      <c r="F49" s="17"/>
      <c r="G49" s="17"/>
    </row>
    <row r="50" spans="1:7">
      <c r="A50" s="28" t="s">
        <v>219</v>
      </c>
      <c r="D50" s="17"/>
      <c r="E50" s="17"/>
      <c r="F50" s="17"/>
      <c r="G50" s="17"/>
    </row>
    <row r="51" spans="1:7">
      <c r="A51" s="28"/>
      <c r="D51" s="17"/>
      <c r="E51" s="17"/>
      <c r="F51" s="17"/>
      <c r="G51" s="17"/>
    </row>
    <row r="52" spans="1:7">
      <c r="A52" s="28"/>
      <c r="D52" s="17"/>
      <c r="E52" s="17"/>
      <c r="F52" s="17"/>
      <c r="G52" s="17"/>
    </row>
    <row r="53" spans="1:7">
      <c r="A53" s="28"/>
      <c r="D53" s="17"/>
      <c r="E53" s="17"/>
      <c r="F53" s="17"/>
      <c r="G53" s="17"/>
    </row>
    <row r="54" spans="1:7">
      <c r="A54" s="28"/>
      <c r="D54" s="17"/>
      <c r="E54" s="17"/>
      <c r="F54" s="17"/>
      <c r="G54" s="17"/>
    </row>
    <row r="55" spans="1:7">
      <c r="A55" s="1"/>
      <c r="D55" s="17"/>
      <c r="E55" s="17"/>
      <c r="F55" s="17"/>
      <c r="G55" s="17"/>
    </row>
  </sheetData>
  <mergeCells count="1">
    <mergeCell ref="D4:F4"/>
  </mergeCells>
  <phoneticPr fontId="42" type="noConversion"/>
  <pageMargins left="0.25" right="0.25" top="0.25" bottom="0.25" header="0.3" footer="0.3"/>
  <pageSetup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AE2B1-72CC-49B3-9738-C012A5FE921D}">
  <sheetPr codeName="Sheet4">
    <tabColor rgb="FF40936B"/>
  </sheetPr>
  <dimension ref="A1:K46"/>
  <sheetViews>
    <sheetView showGridLines="0" view="pageBreakPreview" zoomScaleNormal="85" zoomScaleSheetLayoutView="100" workbookViewId="0">
      <pane xSplit="1" ySplit="1" topLeftCell="B6" activePane="bottomRight" state="frozen"/>
      <selection pane="bottomRight" activeCell="I24" sqref="I24"/>
      <selection pane="bottomLeft" activeCell="I142" sqref="I142"/>
      <selection pane="topRight" activeCell="I142" sqref="I142"/>
    </sheetView>
  </sheetViews>
  <sheetFormatPr defaultColWidth="8.85546875" defaultRowHeight="15" outlineLevelCol="1"/>
  <cols>
    <col min="1" max="1" width="50.42578125" customWidth="1"/>
    <col min="2" max="2" width="12.42578125" customWidth="1" outlineLevel="1"/>
    <col min="3" max="10" width="12.42578125" customWidth="1"/>
    <col min="11" max="11" width="51" customWidth="1"/>
  </cols>
  <sheetData>
    <row r="1" spans="1:11">
      <c r="A1" s="51" t="s">
        <v>183</v>
      </c>
      <c r="B1" s="35" t="s">
        <v>285</v>
      </c>
      <c r="C1" s="35" t="s">
        <v>286</v>
      </c>
      <c r="D1" s="35" t="s">
        <v>287</v>
      </c>
      <c r="E1" s="35" t="s">
        <v>288</v>
      </c>
      <c r="F1" s="35" t="s">
        <v>289</v>
      </c>
      <c r="G1" s="62" t="s">
        <v>191</v>
      </c>
      <c r="H1" s="62" t="s">
        <v>151</v>
      </c>
      <c r="I1" s="62" t="s">
        <v>152</v>
      </c>
      <c r="J1" s="62" t="s">
        <v>153</v>
      </c>
      <c r="K1" s="62" t="s">
        <v>290</v>
      </c>
    </row>
    <row r="2" spans="1:11">
      <c r="A2" s="1" t="s">
        <v>291</v>
      </c>
      <c r="B2" s="1"/>
      <c r="C2" s="1"/>
      <c r="D2" s="7">
        <v>2533800</v>
      </c>
      <c r="E2" s="7">
        <v>2859600</v>
      </c>
      <c r="F2" s="7">
        <v>3063800</v>
      </c>
      <c r="G2" s="7">
        <v>3075500</v>
      </c>
      <c r="H2" s="260">
        <f ca="1">Feeder!M7</f>
        <v>3137010</v>
      </c>
      <c r="I2" s="260">
        <f ca="1">Feeder!N7</f>
        <v>3231120.3000000003</v>
      </c>
      <c r="J2" s="260">
        <f ca="1">Feeder!O7</f>
        <v>3360365.1120000002</v>
      </c>
    </row>
    <row r="3" spans="1:11">
      <c r="A3" s="1" t="s">
        <v>292</v>
      </c>
      <c r="B3" s="1"/>
      <c r="C3" s="1"/>
      <c r="D3" s="1"/>
      <c r="E3" s="121">
        <v>0.12858157707790663</v>
      </c>
      <c r="F3" s="121">
        <v>7.1408588613792068E-2</v>
      </c>
      <c r="G3" s="121">
        <v>3.8187871270971563E-3</v>
      </c>
      <c r="H3" s="262">
        <v>3.8187871270971563E-3</v>
      </c>
      <c r="I3" s="262">
        <v>3.8187871270971563E-3</v>
      </c>
      <c r="J3" s="262">
        <v>3.8187871270971563E-3</v>
      </c>
      <c r="K3" t="s">
        <v>293</v>
      </c>
    </row>
    <row r="4" spans="1:11">
      <c r="A4" s="1" t="s">
        <v>294</v>
      </c>
      <c r="B4" s="1"/>
      <c r="C4" s="1"/>
      <c r="D4" s="7">
        <v>2603100</v>
      </c>
      <c r="E4" s="7">
        <v>2370900</v>
      </c>
      <c r="F4" s="7">
        <v>2209900</v>
      </c>
      <c r="G4" s="7">
        <v>2068700</v>
      </c>
      <c r="H4" s="260">
        <f ca="1">Feeder!M16</f>
        <v>1954921.5</v>
      </c>
      <c r="I4" s="260">
        <f ca="1">Feeder!N16</f>
        <v>1857175.4249999998</v>
      </c>
      <c r="J4" s="260">
        <f ca="1">Feeder!O16</f>
        <v>1773602.5308749997</v>
      </c>
    </row>
    <row r="5" spans="1:11">
      <c r="A5" s="1" t="s">
        <v>292</v>
      </c>
      <c r="B5" s="1"/>
      <c r="C5" s="1"/>
      <c r="D5" s="1"/>
      <c r="E5" s="121">
        <v>-8.9201336867580916E-2</v>
      </c>
      <c r="F5" s="121">
        <v>-6.7906702096250382E-2</v>
      </c>
      <c r="G5" s="121">
        <v>-6.3894293859450668E-2</v>
      </c>
      <c r="H5" s="262">
        <f ca="1">H4/G4-1</f>
        <v>-5.5000000000000049E-2</v>
      </c>
      <c r="I5" s="262">
        <f ca="1">I4/H4-1</f>
        <v>-5.0000000000000044E-2</v>
      </c>
      <c r="J5" s="262">
        <f ca="1">J4/I4-1</f>
        <v>-4.500000000000004E-2</v>
      </c>
      <c r="K5" t="s">
        <v>293</v>
      </c>
    </row>
    <row r="6" spans="1:11">
      <c r="A6" s="1" t="s">
        <v>295</v>
      </c>
      <c r="B6" s="1"/>
      <c r="C6" s="1"/>
      <c r="D6" s="7">
        <v>5136900</v>
      </c>
      <c r="E6" s="7">
        <v>5230500</v>
      </c>
      <c r="F6" s="7">
        <v>5273700</v>
      </c>
      <c r="G6" s="7">
        <v>5144200</v>
      </c>
      <c r="H6" s="260">
        <f ca="1">Feeder!M25</f>
        <v>5091931.5</v>
      </c>
      <c r="I6" s="260">
        <f ca="1">Feeder!N25</f>
        <v>5088295.7249999996</v>
      </c>
      <c r="J6" s="260">
        <f ca="1">Feeder!O25</f>
        <v>5133967.6428749999</v>
      </c>
    </row>
    <row r="7" spans="1:11">
      <c r="A7" s="1" t="s">
        <v>296</v>
      </c>
      <c r="B7" s="1"/>
      <c r="C7" s="1"/>
      <c r="D7" s="7">
        <v>670249</v>
      </c>
      <c r="E7" s="7">
        <v>805500</v>
      </c>
      <c r="F7" s="7">
        <v>981600</v>
      </c>
      <c r="G7" s="7">
        <v>1009300</v>
      </c>
      <c r="H7" s="260">
        <f ca="1">Feeder!M34</f>
        <v>1053914.4813559323</v>
      </c>
      <c r="I7" s="260">
        <f ca="1">Feeder!N34</f>
        <v>1110693.2515932203</v>
      </c>
      <c r="J7" s="260">
        <f ca="1">Feeder!O34</f>
        <v>1181288.7708854238</v>
      </c>
    </row>
    <row r="8" spans="1:11">
      <c r="A8" s="67" t="s">
        <v>292</v>
      </c>
      <c r="B8" s="67"/>
      <c r="C8" s="67"/>
      <c r="D8" s="68"/>
      <c r="E8" s="122">
        <v>0.20179216977571013</v>
      </c>
      <c r="F8" s="122">
        <v>0.21862197392923655</v>
      </c>
      <c r="G8" s="122">
        <v>2.8219233903830521E-2</v>
      </c>
      <c r="H8" s="259">
        <f ca="1">H7/G7-1</f>
        <v>4.4203389830508533E-2</v>
      </c>
      <c r="I8" s="259">
        <f ca="1">I7/H7-1</f>
        <v>5.3874172185430336E-2</v>
      </c>
      <c r="J8" s="259">
        <f ca="1">J7/I7-1</f>
        <v>6.3559870550161879E-2</v>
      </c>
      <c r="K8" t="s">
        <v>293</v>
      </c>
    </row>
    <row r="9" spans="1:11">
      <c r="A9" s="1" t="s">
        <v>297</v>
      </c>
      <c r="B9" s="7">
        <v>4434514</v>
      </c>
      <c r="C9" s="7">
        <v>4920202</v>
      </c>
      <c r="D9" s="7">
        <v>5807149</v>
      </c>
      <c r="E9" s="7">
        <v>6035967</v>
      </c>
      <c r="F9" s="7">
        <v>6255284</v>
      </c>
      <c r="G9" s="7">
        <v>6153500</v>
      </c>
      <c r="H9" s="260">
        <f ca="1">H6+H7</f>
        <v>6145845.9813559325</v>
      </c>
      <c r="I9" s="260">
        <f t="shared" ref="I9:J9" ca="1" si="0">I6+I7</f>
        <v>6198988.9765932197</v>
      </c>
      <c r="J9" s="260">
        <f t="shared" ca="1" si="0"/>
        <v>6315256.4137604237</v>
      </c>
    </row>
    <row r="10" spans="1:11">
      <c r="A10" s="1" t="s">
        <v>292</v>
      </c>
      <c r="B10" s="7"/>
      <c r="C10" s="121">
        <v>0.10952451610255376</v>
      </c>
      <c r="D10" s="121">
        <v>0.18026637930719103</v>
      </c>
      <c r="E10" s="121">
        <v>3.9402811947824912E-2</v>
      </c>
      <c r="F10" s="121">
        <v>3.6335023037733727E-2</v>
      </c>
      <c r="G10" s="121">
        <v>-1.6271683268097803E-2</v>
      </c>
      <c r="H10" s="262">
        <f ca="1">H9/G9-1</f>
        <v>-1.2438479961107696E-3</v>
      </c>
      <c r="I10" s="262">
        <f ca="1">I9/H9-1</f>
        <v>8.6469780398827911E-3</v>
      </c>
      <c r="J10" s="262">
        <f ca="1">J9/I9-1</f>
        <v>1.8755870934150431E-2</v>
      </c>
    </row>
    <row r="11" spans="1:11">
      <c r="A11" s="67" t="s">
        <v>298</v>
      </c>
      <c r="B11" s="69">
        <v>2354451</v>
      </c>
      <c r="C11" s="69">
        <v>2638628</v>
      </c>
      <c r="D11" s="69">
        <v>3208108</v>
      </c>
      <c r="E11" s="69">
        <v>3415032</v>
      </c>
      <c r="F11" s="69">
        <v>3700667</v>
      </c>
      <c r="G11" s="69">
        <v>3611200</v>
      </c>
      <c r="H11" s="255">
        <f ca="1">Feeder!M62</f>
        <v>3607611.591055932</v>
      </c>
      <c r="I11" s="255">
        <f ca="1">Feeder!N62</f>
        <v>3626408.5513070333</v>
      </c>
      <c r="J11" s="255">
        <f ca="1">Feeder!O62</f>
        <v>3681794.4892223268</v>
      </c>
    </row>
    <row r="12" spans="1:11">
      <c r="A12" s="67" t="s">
        <v>299</v>
      </c>
      <c r="B12" s="120">
        <v>0.53093777581940205</v>
      </c>
      <c r="C12" s="120">
        <v>0.53628448588086419</v>
      </c>
      <c r="D12" s="120">
        <v>0.55244113763914104</v>
      </c>
      <c r="E12" s="120">
        <v>0.56578042921705829</v>
      </c>
      <c r="F12" s="120">
        <v>0.59160655215654478</v>
      </c>
      <c r="G12" s="120">
        <v>0.58685301048183958</v>
      </c>
      <c r="H12" s="261">
        <v>0.58685301048184002</v>
      </c>
      <c r="I12" s="261">
        <v>0.58685301048183958</v>
      </c>
      <c r="J12" s="261">
        <v>0.58685301048183958</v>
      </c>
      <c r="K12" t="s">
        <v>300</v>
      </c>
    </row>
    <row r="13" spans="1:11">
      <c r="A13" s="70" t="s">
        <v>301</v>
      </c>
      <c r="B13" s="71">
        <v>2080063</v>
      </c>
      <c r="C13" s="71">
        <v>2281574</v>
      </c>
      <c r="D13" s="71">
        <v>2599041</v>
      </c>
      <c r="E13" s="71">
        <v>2620935</v>
      </c>
      <c r="F13" s="71">
        <v>2554617</v>
      </c>
      <c r="G13" s="72">
        <v>2542300</v>
      </c>
      <c r="H13" s="109">
        <f ca="1">H9-H11</f>
        <v>2538234.3903000006</v>
      </c>
      <c r="I13" s="109">
        <f t="shared" ref="I13:J13" ca="1" si="1">I9-I11</f>
        <v>2572580.4252861864</v>
      </c>
      <c r="J13" s="109">
        <f t="shared" ca="1" si="1"/>
        <v>2633461.9245380969</v>
      </c>
    </row>
    <row r="14" spans="1:11">
      <c r="A14" s="70" t="s">
        <v>302</v>
      </c>
      <c r="B14" s="73">
        <v>1776919</v>
      </c>
      <c r="C14" s="73">
        <v>1912314</v>
      </c>
      <c r="D14" s="73">
        <v>2160539</v>
      </c>
      <c r="E14" s="73">
        <v>2201548</v>
      </c>
      <c r="F14" s="73">
        <v>2311625</v>
      </c>
      <c r="G14" s="72">
        <v>2336400</v>
      </c>
      <c r="H14" s="257">
        <f ca="1">Feeder!M71</f>
        <v>2335421.4729152545</v>
      </c>
      <c r="I14" s="257">
        <f ca="1">Feeder!N71</f>
        <v>2324620.8662224575</v>
      </c>
      <c r="J14" s="257">
        <f ca="1">Feeder!O71</f>
        <v>2336644.8730913568</v>
      </c>
      <c r="K14" s="2"/>
    </row>
    <row r="15" spans="1:11">
      <c r="A15" s="67" t="s">
        <v>303</v>
      </c>
      <c r="B15" s="120">
        <f>B14/B9</f>
        <v>0.40070208370071669</v>
      </c>
      <c r="C15" s="120">
        <f t="shared" ref="C15:G15" si="2">C14/C9</f>
        <v>0.38866574990213815</v>
      </c>
      <c r="D15" s="120">
        <f t="shared" si="2"/>
        <v>0.37204814272890191</v>
      </c>
      <c r="E15" s="120">
        <f t="shared" si="2"/>
        <v>0.36473824326740023</v>
      </c>
      <c r="F15" s="120">
        <f t="shared" si="2"/>
        <v>0.36954756970267055</v>
      </c>
      <c r="G15" s="120">
        <f>G14/G9</f>
        <v>0.37968635735760137</v>
      </c>
      <c r="H15" s="261">
        <f t="shared" ref="H15:J15" ca="1" si="3">H14/H9</f>
        <v>0.38</v>
      </c>
      <c r="I15" s="261">
        <f t="shared" ca="1" si="3"/>
        <v>0.375</v>
      </c>
      <c r="J15" s="261">
        <f t="shared" ca="1" si="3"/>
        <v>0.37</v>
      </c>
      <c r="K15" t="s">
        <v>300</v>
      </c>
    </row>
    <row r="16" spans="1:11">
      <c r="A16" t="s">
        <v>304</v>
      </c>
      <c r="B16" s="36">
        <v>173544</v>
      </c>
      <c r="C16" s="36">
        <v>174836</v>
      </c>
      <c r="D16" s="36">
        <v>172431</v>
      </c>
      <c r="E16" s="36">
        <v>193828</v>
      </c>
      <c r="F16" s="36">
        <v>200782</v>
      </c>
      <c r="G16" s="7">
        <v>204092</v>
      </c>
      <c r="H16" s="272">
        <f>H17*'Balance Sheet'!G10</f>
        <v>195018.8125</v>
      </c>
      <c r="I16" s="272">
        <f ca="1">I17*'Balance Sheet'!H10</f>
        <v>183764.109375</v>
      </c>
      <c r="J16" s="272">
        <f ca="1">J17*'Balance Sheet'!I10</f>
        <v>181573.08203125</v>
      </c>
      <c r="K16" t="s">
        <v>305</v>
      </c>
    </row>
    <row r="17" spans="1:11">
      <c r="A17" t="s">
        <v>306</v>
      </c>
      <c r="B17" s="66"/>
      <c r="C17" s="66"/>
      <c r="D17" s="66"/>
      <c r="E17" s="66"/>
      <c r="F17" s="66"/>
      <c r="G17" s="66"/>
      <c r="H17" s="66">
        <v>0.25</v>
      </c>
      <c r="I17" s="66">
        <v>0.25</v>
      </c>
      <c r="J17" s="66">
        <v>0.25</v>
      </c>
    </row>
    <row r="18" spans="1:11">
      <c r="A18" t="s">
        <v>307</v>
      </c>
      <c r="B18" s="36">
        <v>19000</v>
      </c>
      <c r="C18" s="36">
        <v>0</v>
      </c>
      <c r="D18" s="36">
        <v>0</v>
      </c>
      <c r="E18" s="36">
        <v>0</v>
      </c>
      <c r="F18" s="36">
        <v>0</v>
      </c>
      <c r="G18" s="36">
        <v>0</v>
      </c>
      <c r="H18" s="36">
        <v>0</v>
      </c>
      <c r="I18" s="36">
        <v>0</v>
      </c>
      <c r="J18" s="36">
        <v>0</v>
      </c>
      <c r="K18" s="2"/>
    </row>
    <row r="19" spans="1:11">
      <c r="A19" t="s">
        <v>308</v>
      </c>
      <c r="B19" s="36"/>
      <c r="C19" s="36"/>
      <c r="D19" s="36"/>
      <c r="E19" s="36"/>
      <c r="F19" s="36">
        <v>1222524</v>
      </c>
      <c r="G19" s="7">
        <v>0</v>
      </c>
      <c r="H19" s="7">
        <v>0</v>
      </c>
      <c r="I19" s="7">
        <v>0</v>
      </c>
      <c r="J19" s="7">
        <v>0</v>
      </c>
    </row>
    <row r="20" spans="1:11">
      <c r="A20" s="70" t="s">
        <v>309</v>
      </c>
      <c r="B20" s="73">
        <v>110600</v>
      </c>
      <c r="C20" s="73">
        <v>194424</v>
      </c>
      <c r="D20" s="73">
        <v>266071</v>
      </c>
      <c r="E20" s="73">
        <v>225559</v>
      </c>
      <c r="F20" s="73">
        <v>-1180314</v>
      </c>
      <c r="G20" s="72">
        <v>1808</v>
      </c>
      <c r="H20" s="109">
        <f ca="1">H13-H14-H16+SUM(H18:H19)</f>
        <v>7794.1048847460188</v>
      </c>
      <c r="I20" s="109">
        <f t="shared" ref="I20:J20" ca="1" si="4">I13-I14-I16+SUM(I18:I19)</f>
        <v>64195.449688728899</v>
      </c>
      <c r="J20" s="109">
        <f ca="1">J13-J14-J16+SUM(J18:J19)</f>
        <v>115243.96941549005</v>
      </c>
    </row>
    <row r="21" spans="1:11">
      <c r="A21" t="s">
        <v>310</v>
      </c>
      <c r="B21" s="36">
        <v>252683</v>
      </c>
      <c r="C21" s="36">
        <v>235979</v>
      </c>
      <c r="D21" s="36">
        <v>63676</v>
      </c>
      <c r="E21" s="36">
        <v>113278</v>
      </c>
      <c r="F21" s="36">
        <v>143697</v>
      </c>
      <c r="G21" s="3">
        <v>150000</v>
      </c>
      <c r="H21" s="273">
        <f ca="1">0.07*'Balance Sheet'!H39</f>
        <v>110799.00820138422</v>
      </c>
      <c r="I21" s="273">
        <f ca="1">0.07*'Balance Sheet'!I39</f>
        <v>111328.36390538501</v>
      </c>
      <c r="J21" s="273">
        <f ca="1">0.07*'Balance Sheet'!J39</f>
        <v>113769.64374026461</v>
      </c>
      <c r="K21" t="s">
        <v>311</v>
      </c>
    </row>
    <row r="22" spans="1:11">
      <c r="A22" s="1" t="s">
        <v>312</v>
      </c>
      <c r="B22" s="38">
        <v>-142083</v>
      </c>
      <c r="C22" s="38">
        <v>-41555</v>
      </c>
      <c r="D22" s="38">
        <v>202395</v>
      </c>
      <c r="E22" s="38">
        <v>112281</v>
      </c>
      <c r="F22" s="38">
        <v>-1324011</v>
      </c>
      <c r="G22" s="7">
        <v>-148192</v>
      </c>
      <c r="H22" s="277">
        <f ca="1">H20-H21</f>
        <v>-103004.9033166382</v>
      </c>
      <c r="I22" s="277">
        <f t="shared" ref="I22:J22" ca="1" si="5">I20-I21</f>
        <v>-47132.914216656107</v>
      </c>
      <c r="J22" s="277">
        <f ca="1">J20-J21</f>
        <v>1474.3256752254383</v>
      </c>
    </row>
    <row r="23" spans="1:11">
      <c r="A23" t="s">
        <v>313</v>
      </c>
      <c r="B23" s="36">
        <v>-35658</v>
      </c>
      <c r="C23" s="36">
        <v>-3337</v>
      </c>
      <c r="D23" s="36">
        <v>53473</v>
      </c>
      <c r="E23" s="36">
        <v>35347</v>
      </c>
      <c r="F23" s="36">
        <v>-27613</v>
      </c>
      <c r="G23" s="7">
        <v>0</v>
      </c>
      <c r="H23" s="65">
        <v>0</v>
      </c>
      <c r="I23" s="65">
        <v>0</v>
      </c>
      <c r="J23" s="65">
        <v>0</v>
      </c>
    </row>
    <row r="24" spans="1:11">
      <c r="A24" t="s">
        <v>314</v>
      </c>
      <c r="B24" s="36">
        <v>-2441</v>
      </c>
      <c r="C24" s="36">
        <v>-6482</v>
      </c>
      <c r="D24" s="36">
        <v>-10883</v>
      </c>
      <c r="E24" s="36">
        <v>-12976</v>
      </c>
      <c r="F24" s="36">
        <v>-16188</v>
      </c>
      <c r="G24" s="7">
        <v>0</v>
      </c>
      <c r="H24" s="65">
        <v>0</v>
      </c>
      <c r="I24" s="65">
        <v>0</v>
      </c>
      <c r="J24" s="65">
        <v>0</v>
      </c>
    </row>
    <row r="25" spans="1:11">
      <c r="A25" s="21" t="s">
        <v>315</v>
      </c>
      <c r="B25" s="44">
        <v>-103984</v>
      </c>
      <c r="C25" s="44">
        <v>-31736</v>
      </c>
      <c r="D25" s="44">
        <v>159805</v>
      </c>
      <c r="E25" s="44">
        <v>89910</v>
      </c>
      <c r="F25" s="44">
        <v>-1280210</v>
      </c>
      <c r="G25" s="22">
        <v>-148192</v>
      </c>
      <c r="H25" s="111">
        <f ca="1">H22+SUM(H23:H24)</f>
        <v>-103004.9033166382</v>
      </c>
      <c r="I25" s="111">
        <f t="shared" ref="I25:J25" ca="1" si="6">I22+SUM(I23:I24)</f>
        <v>-47132.914216656107</v>
      </c>
      <c r="J25" s="111">
        <f ca="1">J22+SUM(J23:J24)</f>
        <v>1474.3256752254383</v>
      </c>
    </row>
    <row r="26" spans="1:11">
      <c r="A26" s="49"/>
      <c r="B26" s="60"/>
      <c r="C26" s="60"/>
      <c r="D26" s="60"/>
      <c r="E26" s="60"/>
      <c r="F26" s="60"/>
      <c r="G26" s="60"/>
      <c r="H26" s="64"/>
      <c r="I26" s="64"/>
      <c r="J26" s="64"/>
    </row>
    <row r="27" spans="1:11">
      <c r="A27" s="4" t="s">
        <v>316</v>
      </c>
      <c r="B27" s="38"/>
      <c r="C27" s="38"/>
      <c r="D27" s="38"/>
      <c r="E27" s="38"/>
      <c r="F27" s="38"/>
      <c r="G27" s="7"/>
      <c r="H27" s="63"/>
      <c r="I27" s="63"/>
      <c r="J27" s="63"/>
    </row>
    <row r="28" spans="1:11">
      <c r="A28" t="s">
        <v>315</v>
      </c>
      <c r="B28" s="36">
        <v>-103984</v>
      </c>
      <c r="C28" s="36">
        <v>-31736</v>
      </c>
      <c r="D28" s="36">
        <v>159805</v>
      </c>
      <c r="E28" s="36">
        <v>89910</v>
      </c>
      <c r="F28" s="36">
        <v>-1280210</v>
      </c>
      <c r="G28" s="7">
        <v>-148192</v>
      </c>
      <c r="H28" s="273">
        <f ca="1">H25</f>
        <v>-103004.9033166382</v>
      </c>
      <c r="I28" s="273">
        <f t="shared" ref="I28:J28" ca="1" si="7">I25</f>
        <v>-47132.914216656107</v>
      </c>
      <c r="J28" s="273">
        <f t="shared" ca="1" si="7"/>
        <v>1474.3256752254383</v>
      </c>
    </row>
    <row r="29" spans="1:11">
      <c r="A29" t="s">
        <v>317</v>
      </c>
      <c r="B29" s="36">
        <v>253018</v>
      </c>
      <c r="C29" s="36">
        <v>219083</v>
      </c>
      <c r="D29" s="36">
        <v>77397</v>
      </c>
      <c r="E29" s="36">
        <v>101643</v>
      </c>
      <c r="F29" s="36">
        <v>150909</v>
      </c>
      <c r="G29" s="7">
        <v>150000</v>
      </c>
      <c r="H29" s="113">
        <f ca="1">H21</f>
        <v>110799.00820138422</v>
      </c>
      <c r="I29" s="113">
        <f ca="1">I21</f>
        <v>111328.36390538501</v>
      </c>
      <c r="J29" s="113">
        <f ca="1">J21</f>
        <v>113769.64374026461</v>
      </c>
    </row>
    <row r="30" spans="1:11">
      <c r="A30" t="s">
        <v>313</v>
      </c>
      <c r="B30" s="36">
        <v>-35658</v>
      </c>
      <c r="C30" s="36">
        <v>-3337</v>
      </c>
      <c r="D30" s="36">
        <v>53473</v>
      </c>
      <c r="E30" s="36">
        <v>35347</v>
      </c>
      <c r="F30" s="36">
        <v>-27613</v>
      </c>
      <c r="G30" s="7">
        <v>0</v>
      </c>
      <c r="H30" s="110">
        <v>0</v>
      </c>
      <c r="I30" s="110">
        <v>0</v>
      </c>
      <c r="J30" s="110">
        <v>0</v>
      </c>
      <c r="K30" t="s">
        <v>318</v>
      </c>
    </row>
    <row r="31" spans="1:11">
      <c r="A31" t="s">
        <v>304</v>
      </c>
      <c r="B31" s="36">
        <v>173544</v>
      </c>
      <c r="C31" s="36">
        <v>174836</v>
      </c>
      <c r="D31" s="36">
        <v>172431</v>
      </c>
      <c r="E31" s="36">
        <v>193828</v>
      </c>
      <c r="F31" s="36">
        <v>200782</v>
      </c>
      <c r="G31" s="7">
        <v>204092</v>
      </c>
      <c r="H31" s="275">
        <f>-'Valuation Assignment'!F80</f>
        <v>195018.8125</v>
      </c>
      <c r="I31" s="275">
        <f ca="1">-'Valuation Assignment'!G80</f>
        <v>183764.109375</v>
      </c>
      <c r="J31" s="275">
        <f ca="1">-'Valuation Assignment'!H80</f>
        <v>181573.08203125</v>
      </c>
    </row>
    <row r="32" spans="1:11">
      <c r="A32" s="1"/>
      <c r="B32" s="38"/>
      <c r="C32" s="38"/>
      <c r="D32" s="38"/>
      <c r="E32" s="38"/>
      <c r="F32" s="38"/>
      <c r="G32" s="7"/>
      <c r="H32" s="63"/>
      <c r="I32" s="63"/>
      <c r="J32" s="63"/>
    </row>
    <row r="33" spans="1:11">
      <c r="A33" s="20" t="s">
        <v>79</v>
      </c>
      <c r="B33" s="44">
        <v>286920</v>
      </c>
      <c r="C33" s="44">
        <v>358846</v>
      </c>
      <c r="D33" s="44">
        <v>463106</v>
      </c>
      <c r="E33" s="44">
        <v>420728</v>
      </c>
      <c r="F33" s="44">
        <v>-956132</v>
      </c>
      <c r="G33" s="44">
        <v>205900</v>
      </c>
      <c r="H33" s="117">
        <f ca="1">SUM(H28:H31)</f>
        <v>202812.91738474602</v>
      </c>
      <c r="I33" s="117">
        <f t="shared" ref="I33:J33" ca="1" si="8">SUM(I28:I31)</f>
        <v>247959.5590637289</v>
      </c>
      <c r="J33" s="117">
        <f t="shared" ca="1" si="8"/>
        <v>296817.05144674005</v>
      </c>
    </row>
    <row r="34" spans="1:11">
      <c r="A34" s="1"/>
      <c r="B34" s="38"/>
      <c r="C34" s="38"/>
      <c r="D34" s="38"/>
      <c r="E34" s="38"/>
      <c r="F34" s="38"/>
      <c r="G34" s="7"/>
      <c r="H34" s="18">
        <f ca="1">H33/G33-1</f>
        <v>-1.4993116149849328E-2</v>
      </c>
      <c r="I34" s="18">
        <f ca="1">I33/H33-1</f>
        <v>0.22260239762409961</v>
      </c>
      <c r="J34" s="18">
        <f ca="1">J33/I33-1</f>
        <v>0.1970381483476269</v>
      </c>
    </row>
    <row r="35" spans="1:11">
      <c r="A35" s="1" t="s">
        <v>319</v>
      </c>
      <c r="B35" s="38"/>
      <c r="C35" s="38"/>
      <c r="D35" s="38"/>
      <c r="E35" s="38"/>
      <c r="F35" s="38"/>
      <c r="G35" s="61"/>
      <c r="H35" s="63"/>
      <c r="I35" s="63"/>
      <c r="J35" s="63"/>
    </row>
    <row r="36" spans="1:11">
      <c r="A36" s="9" t="s">
        <v>320</v>
      </c>
      <c r="B36" s="37">
        <v>137627</v>
      </c>
      <c r="C36" s="37">
        <v>125502</v>
      </c>
      <c r="D36" s="37">
        <v>128372</v>
      </c>
      <c r="E36" s="37">
        <v>110041</v>
      </c>
      <c r="F36" s="37">
        <v>1357235</v>
      </c>
      <c r="G36" s="7">
        <v>127800</v>
      </c>
      <c r="H36" s="278">
        <f ca="1">H9*H38</f>
        <v>122916.91962711865</v>
      </c>
      <c r="I36" s="278">
        <f t="shared" ref="I36:J36" ca="1" si="9">I9*I38</f>
        <v>123979.77953186439</v>
      </c>
      <c r="J36" s="278">
        <f t="shared" ca="1" si="9"/>
        <v>126305.12827520848</v>
      </c>
      <c r="K36" t="s">
        <v>321</v>
      </c>
    </row>
    <row r="37" spans="1:11" hidden="1">
      <c r="A37" s="1"/>
      <c r="B37" s="38"/>
      <c r="C37" s="38"/>
      <c r="D37" s="38"/>
      <c r="E37" s="38"/>
      <c r="F37" s="38" t="e">
        <v>#REF!</v>
      </c>
      <c r="G37" s="7"/>
      <c r="H37" s="63"/>
      <c r="I37" s="63"/>
      <c r="J37" s="63"/>
    </row>
    <row r="38" spans="1:11">
      <c r="A38" s="1" t="s">
        <v>322</v>
      </c>
      <c r="B38" s="107">
        <v>3.1035418988416771E-2</v>
      </c>
      <c r="C38" s="107">
        <v>2.5507489326657726E-2</v>
      </c>
      <c r="D38" s="107">
        <v>2.2105856074986194E-2</v>
      </c>
      <c r="E38" s="107">
        <v>1.8230881646635909E-2</v>
      </c>
      <c r="F38" s="107">
        <v>2.1535552982086825E-2</v>
      </c>
      <c r="G38" s="107">
        <v>2.0768668237588363E-2</v>
      </c>
      <c r="H38" s="106">
        <v>0.02</v>
      </c>
      <c r="I38" s="106">
        <v>0.02</v>
      </c>
      <c r="J38" s="106">
        <v>0.02</v>
      </c>
    </row>
    <row r="39" spans="1:11">
      <c r="A39" s="20" t="s">
        <v>157</v>
      </c>
      <c r="B39" s="44">
        <v>424547</v>
      </c>
      <c r="C39" s="44">
        <v>484348</v>
      </c>
      <c r="D39" s="44">
        <v>591478</v>
      </c>
      <c r="E39" s="44">
        <v>530769</v>
      </c>
      <c r="F39" s="44">
        <v>401103</v>
      </c>
      <c r="G39" s="44">
        <v>333700</v>
      </c>
      <c r="H39" s="279">
        <f ca="1">H33+H36</f>
        <v>325729.83701186464</v>
      </c>
      <c r="I39" s="279">
        <f t="shared" ref="I39:J39" ca="1" si="10">I33+I36</f>
        <v>371939.33859559329</v>
      </c>
      <c r="J39" s="279">
        <f ca="1">J33+J36</f>
        <v>423122.17972194852</v>
      </c>
    </row>
    <row r="40" spans="1:11">
      <c r="A40" s="1" t="s">
        <v>323</v>
      </c>
      <c r="B40" s="18"/>
      <c r="C40" s="18"/>
      <c r="D40" s="18"/>
      <c r="E40" s="18"/>
      <c r="F40" s="18"/>
      <c r="G40" s="18"/>
      <c r="H40" s="18">
        <f ca="1">H39/G39-1</f>
        <v>-2.3884216326446994E-2</v>
      </c>
      <c r="I40" s="18">
        <f ca="1">I39/H39-1</f>
        <v>0.14186450344137636</v>
      </c>
      <c r="J40" s="18">
        <f ca="1">J39/I39-1</f>
        <v>0.13761072254313467</v>
      </c>
    </row>
    <row r="41" spans="1:11">
      <c r="A41" s="1"/>
      <c r="B41" s="18"/>
      <c r="C41" s="18"/>
      <c r="D41" s="18"/>
      <c r="E41" s="18"/>
      <c r="F41" s="18"/>
      <c r="G41" s="18"/>
      <c r="H41" s="18"/>
      <c r="I41" s="18"/>
      <c r="J41" s="18"/>
    </row>
    <row r="42" spans="1:11">
      <c r="A42" s="1"/>
      <c r="B42" s="18"/>
      <c r="C42" s="18"/>
      <c r="D42" s="18"/>
      <c r="E42" s="18"/>
      <c r="F42" s="18"/>
      <c r="G42" s="18"/>
      <c r="H42" s="18"/>
      <c r="I42" s="18"/>
      <c r="J42" s="18"/>
    </row>
    <row r="43" spans="1:11">
      <c r="A43" s="1"/>
      <c r="B43" s="18"/>
      <c r="C43" s="18"/>
      <c r="D43" s="18"/>
      <c r="E43" s="18"/>
      <c r="F43" s="18"/>
      <c r="G43" s="18"/>
      <c r="H43" s="18"/>
      <c r="I43" s="18"/>
      <c r="J43" s="18"/>
    </row>
    <row r="44" spans="1:11">
      <c r="A44" s="1"/>
      <c r="B44" s="18"/>
      <c r="C44" s="18"/>
      <c r="D44" s="18"/>
      <c r="E44" s="18"/>
      <c r="F44" s="18"/>
      <c r="G44" s="18"/>
      <c r="H44" s="18"/>
      <c r="I44" s="18"/>
      <c r="J44" s="18"/>
    </row>
    <row r="45" spans="1:11">
      <c r="A45" s="1"/>
      <c r="B45" s="18"/>
      <c r="C45" s="18"/>
      <c r="D45" s="18"/>
      <c r="E45" s="18"/>
      <c r="F45" s="18"/>
      <c r="G45" s="18"/>
      <c r="H45" s="18"/>
      <c r="I45" s="18"/>
      <c r="J45" s="18"/>
    </row>
    <row r="46" spans="1:11">
      <c r="A46" s="1"/>
      <c r="B46" s="18"/>
      <c r="C46" s="18"/>
      <c r="D46" s="18"/>
      <c r="E46" s="18"/>
      <c r="F46" s="18"/>
      <c r="G46" s="18"/>
      <c r="H46" s="18"/>
      <c r="I46" s="18"/>
      <c r="J46" s="18"/>
    </row>
  </sheetData>
  <pageMargins left="0.7" right="0.7" top="0.75" bottom="0.75" header="0.3" footer="0.3"/>
  <pageSetup scale="47" fitToHeight="2" orientation="landscape" horizontalDpi="300" verticalDpi="300"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2CCF0-6A9A-4DB7-A66B-B92C590C97D3}">
  <sheetPr codeName="Sheet5">
    <tabColor rgb="FF40936B"/>
  </sheetPr>
  <dimension ref="A1:K53"/>
  <sheetViews>
    <sheetView showGridLines="0" view="pageBreakPreview" zoomScaleNormal="85" zoomScaleSheetLayoutView="100" workbookViewId="0">
      <pane xSplit="1" ySplit="1" topLeftCell="B5" activePane="bottomRight" state="frozen"/>
      <selection pane="bottomRight" activeCell="K41" sqref="K41"/>
      <selection pane="bottomLeft" activeCell="I142" sqref="I142"/>
      <selection pane="topRight" activeCell="I142" sqref="I142"/>
    </sheetView>
  </sheetViews>
  <sheetFormatPr defaultColWidth="8.85546875" defaultRowHeight="15" outlineLevelRow="1" outlineLevelCol="1"/>
  <cols>
    <col min="1" max="1" width="50.42578125" customWidth="1"/>
    <col min="2" max="2" width="12.42578125" customWidth="1" outlineLevel="1"/>
    <col min="3" max="6" width="12.42578125" customWidth="1"/>
    <col min="7" max="7" width="12.85546875" customWidth="1"/>
    <col min="8" max="8" width="13.28515625" customWidth="1"/>
    <col min="9" max="9" width="13.42578125" customWidth="1"/>
    <col min="10" max="10" width="16.42578125" customWidth="1"/>
    <col min="11" max="11" width="72.85546875" customWidth="1"/>
  </cols>
  <sheetData>
    <row r="1" spans="1:11">
      <c r="A1" s="51" t="s">
        <v>183</v>
      </c>
      <c r="B1" s="35" t="s">
        <v>285</v>
      </c>
      <c r="C1" s="35" t="s">
        <v>286</v>
      </c>
      <c r="D1" s="35" t="s">
        <v>287</v>
      </c>
      <c r="E1" s="35" t="s">
        <v>288</v>
      </c>
      <c r="F1" s="35" t="s">
        <v>289</v>
      </c>
      <c r="G1" s="62" t="s">
        <v>324</v>
      </c>
      <c r="H1" s="62" t="s">
        <v>151</v>
      </c>
      <c r="I1" s="62" t="s">
        <v>152</v>
      </c>
      <c r="J1" s="62" t="s">
        <v>153</v>
      </c>
      <c r="K1" s="62" t="s">
        <v>290</v>
      </c>
    </row>
    <row r="2" spans="1:11" s="1" customFormat="1">
      <c r="A2" s="4" t="s">
        <v>325</v>
      </c>
      <c r="B2" s="6"/>
      <c r="C2" s="6"/>
      <c r="D2" s="6"/>
      <c r="E2" s="6"/>
      <c r="F2" s="6"/>
      <c r="G2" s="63"/>
      <c r="H2" s="63"/>
      <c r="I2" s="63"/>
    </row>
    <row r="3" spans="1:11">
      <c r="A3" s="1" t="s">
        <v>326</v>
      </c>
      <c r="B3" s="6"/>
      <c r="C3" s="6"/>
      <c r="D3" s="6"/>
      <c r="E3" s="6"/>
      <c r="F3" s="6"/>
      <c r="G3" s="63"/>
      <c r="H3" s="63"/>
      <c r="I3" s="63"/>
    </row>
    <row r="4" spans="1:11">
      <c r="A4" t="s">
        <v>327</v>
      </c>
      <c r="B4" s="36">
        <v>154718</v>
      </c>
      <c r="C4" s="36">
        <v>119540</v>
      </c>
      <c r="D4" s="36">
        <v>221890</v>
      </c>
      <c r="E4" s="36">
        <v>213727</v>
      </c>
      <c r="F4" s="36">
        <v>152611</v>
      </c>
      <c r="G4" s="36">
        <v>100000</v>
      </c>
      <c r="H4" s="110">
        <v>50000</v>
      </c>
      <c r="I4" s="110">
        <v>50000</v>
      </c>
      <c r="J4" s="110">
        <v>50000</v>
      </c>
      <c r="K4" t="s">
        <v>328</v>
      </c>
    </row>
    <row r="5" spans="1:11">
      <c r="A5" t="s">
        <v>329</v>
      </c>
      <c r="B5" s="36">
        <v>31516</v>
      </c>
      <c r="C5" s="36">
        <v>41827</v>
      </c>
      <c r="D5" s="36">
        <v>55618</v>
      </c>
      <c r="E5" s="36">
        <v>49580</v>
      </c>
      <c r="F5" s="36">
        <v>44369</v>
      </c>
      <c r="G5" s="36">
        <v>50577</v>
      </c>
      <c r="H5" s="273">
        <f ca="1">Feeder!M98</f>
        <v>47988.112457162759</v>
      </c>
      <c r="I5" s="273">
        <f ca="1">Feeder!N98</f>
        <v>48403.064611755275</v>
      </c>
      <c r="J5" s="273">
        <f ca="1">Feeder!O98</f>
        <v>49310.906244430706</v>
      </c>
    </row>
    <row r="6" spans="1:11">
      <c r="A6" t="s">
        <v>330</v>
      </c>
      <c r="B6" s="36">
        <v>478968</v>
      </c>
      <c r="C6" s="36">
        <v>538675</v>
      </c>
      <c r="D6" s="36">
        <v>675111</v>
      </c>
      <c r="E6" s="36">
        <v>652430</v>
      </c>
      <c r="F6" s="36">
        <v>684502</v>
      </c>
      <c r="G6" s="36">
        <v>623303</v>
      </c>
      <c r="H6" s="274">
        <f ca="1">Feeder!M89</f>
        <v>612799.77711087069</v>
      </c>
      <c r="I6" s="274">
        <f ca="1">Feeder!N89</f>
        <v>606057.3195335042</v>
      </c>
      <c r="J6" s="274">
        <f ca="1">Feeder!O89</f>
        <v>605226.4913790127</v>
      </c>
    </row>
    <row r="7" spans="1:11">
      <c r="A7" t="s">
        <v>331</v>
      </c>
      <c r="B7" s="36">
        <v>20949</v>
      </c>
      <c r="C7" s="36">
        <v>37475</v>
      </c>
      <c r="D7" s="36">
        <v>75803</v>
      </c>
      <c r="E7" s="36">
        <v>48983</v>
      </c>
      <c r="F7" s="36">
        <v>27609</v>
      </c>
      <c r="G7" s="36">
        <v>27609</v>
      </c>
      <c r="H7" s="2">
        <f>G7</f>
        <v>27609</v>
      </c>
      <c r="I7" s="2">
        <f t="shared" ref="I7:J7" si="0">H7</f>
        <v>27609</v>
      </c>
      <c r="J7" s="2">
        <f t="shared" si="0"/>
        <v>27609</v>
      </c>
    </row>
    <row r="8" spans="1:11">
      <c r="A8" t="s">
        <v>332</v>
      </c>
      <c r="B8" s="36">
        <v>24854</v>
      </c>
      <c r="C8" s="36">
        <v>40032</v>
      </c>
      <c r="D8" s="36">
        <v>42355</v>
      </c>
      <c r="E8" s="36">
        <v>51274</v>
      </c>
      <c r="F8" s="36">
        <v>58615</v>
      </c>
      <c r="G8" s="43">
        <v>58615</v>
      </c>
      <c r="H8" s="52">
        <f>G8</f>
        <v>58615</v>
      </c>
      <c r="I8" s="52">
        <f t="shared" ref="I8:J8" si="1">H8</f>
        <v>58615</v>
      </c>
      <c r="J8" s="52">
        <f t="shared" si="1"/>
        <v>58615</v>
      </c>
    </row>
    <row r="9" spans="1:11">
      <c r="A9" s="9" t="s">
        <v>333</v>
      </c>
      <c r="B9" s="37">
        <f>SUM(B4:B8)</f>
        <v>711005</v>
      </c>
      <c r="C9" s="37">
        <f t="shared" ref="C9:J9" si="2">SUM(C4:C8)</f>
        <v>777549</v>
      </c>
      <c r="D9" s="37">
        <f>SUM(D4:D8)</f>
        <v>1070777</v>
      </c>
      <c r="E9" s="37">
        <f t="shared" si="2"/>
        <v>1015994</v>
      </c>
      <c r="F9" s="37">
        <f t="shared" si="2"/>
        <v>967706</v>
      </c>
      <c r="G9" s="37">
        <f t="shared" si="2"/>
        <v>860104</v>
      </c>
      <c r="H9" s="37">
        <f t="shared" ca="1" si="2"/>
        <v>797011.8895680334</v>
      </c>
      <c r="I9" s="37">
        <f t="shared" ca="1" si="2"/>
        <v>790684.38414525951</v>
      </c>
      <c r="J9" s="37">
        <f t="shared" ca="1" si="2"/>
        <v>790761.39762344339</v>
      </c>
    </row>
    <row r="10" spans="1:11">
      <c r="A10" t="s">
        <v>334</v>
      </c>
      <c r="B10" s="36">
        <v>656256</v>
      </c>
      <c r="C10" s="36">
        <v>627547</v>
      </c>
      <c r="D10" s="36">
        <v>726922</v>
      </c>
      <c r="E10" s="36">
        <v>803327</v>
      </c>
      <c r="F10" s="36">
        <v>816367</v>
      </c>
      <c r="G10" s="36">
        <v>780075.25</v>
      </c>
      <c r="H10" s="280">
        <f ca="1">'Valuation Assignment'!F81</f>
        <v>735056.4375</v>
      </c>
      <c r="I10" s="280">
        <f ca="1">'Valuation Assignment'!G81</f>
        <v>726292.328125</v>
      </c>
      <c r="J10" s="280">
        <f ca="1">'Valuation Assignment'!H81</f>
        <v>794719.24609375</v>
      </c>
    </row>
    <row r="11" spans="1:11">
      <c r="A11" t="s">
        <v>335</v>
      </c>
      <c r="B11" s="36">
        <v>1026553</v>
      </c>
      <c r="C11" s="36">
        <v>1025000</v>
      </c>
      <c r="D11" s="36">
        <v>1025000</v>
      </c>
      <c r="E11" s="36">
        <v>1025000</v>
      </c>
      <c r="F11" s="36">
        <v>1025000</v>
      </c>
      <c r="G11" s="36">
        <v>1025000</v>
      </c>
      <c r="H11" s="2">
        <f t="shared" ref="H11:J14" si="3">G11</f>
        <v>1025000</v>
      </c>
      <c r="I11" s="2">
        <f t="shared" si="3"/>
        <v>1025000</v>
      </c>
      <c r="J11" s="2">
        <f t="shared" si="3"/>
        <v>1025000</v>
      </c>
    </row>
    <row r="12" spans="1:11">
      <c r="A12" t="s">
        <v>336</v>
      </c>
      <c r="B12" s="36">
        <v>2179310</v>
      </c>
      <c r="C12" s="36">
        <v>2179310</v>
      </c>
      <c r="D12" s="36">
        <v>2183991</v>
      </c>
      <c r="E12" s="36">
        <v>2193941</v>
      </c>
      <c r="F12" s="36">
        <v>980297</v>
      </c>
      <c r="G12" s="36">
        <v>980297</v>
      </c>
      <c r="H12" s="2">
        <f t="shared" si="3"/>
        <v>980297</v>
      </c>
      <c r="I12" s="2">
        <f t="shared" si="3"/>
        <v>980297</v>
      </c>
      <c r="J12" s="2">
        <f t="shared" si="3"/>
        <v>980297</v>
      </c>
      <c r="K12" s="2"/>
    </row>
    <row r="13" spans="1:11">
      <c r="A13" t="s">
        <v>337</v>
      </c>
      <c r="B13" s="36">
        <v>122390</v>
      </c>
      <c r="C13" s="36">
        <v>138188</v>
      </c>
      <c r="D13" s="36">
        <v>152786</v>
      </c>
      <c r="E13" s="36">
        <v>176806</v>
      </c>
      <c r="F13" s="36">
        <v>205694</v>
      </c>
      <c r="G13" s="36">
        <v>205694</v>
      </c>
      <c r="H13" s="2">
        <f t="shared" si="3"/>
        <v>205694</v>
      </c>
      <c r="I13" s="2">
        <f t="shared" si="3"/>
        <v>205694</v>
      </c>
      <c r="J13" s="2">
        <f t="shared" si="3"/>
        <v>205694</v>
      </c>
    </row>
    <row r="14" spans="1:11">
      <c r="A14" t="s">
        <v>338</v>
      </c>
      <c r="B14" s="36">
        <v>1459604</v>
      </c>
      <c r="C14" s="36">
        <v>1328108</v>
      </c>
      <c r="D14" s="36">
        <v>1338465</v>
      </c>
      <c r="E14" s="36">
        <v>1397761</v>
      </c>
      <c r="F14" s="36">
        <v>1384050</v>
      </c>
      <c r="G14" s="36">
        <v>1384050</v>
      </c>
      <c r="H14" s="2">
        <f t="shared" si="3"/>
        <v>1384050</v>
      </c>
      <c r="I14" s="2">
        <f t="shared" si="3"/>
        <v>1384050</v>
      </c>
      <c r="J14" s="2">
        <f t="shared" si="3"/>
        <v>1384050</v>
      </c>
    </row>
    <row r="15" spans="1:11">
      <c r="A15" s="20" t="s">
        <v>339</v>
      </c>
      <c r="B15" s="44">
        <f>SUM(B9:B14)</f>
        <v>6155118</v>
      </c>
      <c r="C15" s="44">
        <f t="shared" ref="C15:J15" si="4">SUM(C9:C14)</f>
        <v>6075702</v>
      </c>
      <c r="D15" s="44">
        <f>SUM(D9:D14)</f>
        <v>6497941</v>
      </c>
      <c r="E15" s="44">
        <f t="shared" si="4"/>
        <v>6612829</v>
      </c>
      <c r="F15" s="44">
        <f t="shared" si="4"/>
        <v>5379114</v>
      </c>
      <c r="G15" s="44">
        <f t="shared" si="4"/>
        <v>5235220.25</v>
      </c>
      <c r="H15" s="44">
        <f ca="1">SUM(H9:H14)</f>
        <v>5127109.3270680336</v>
      </c>
      <c r="I15" s="44">
        <f t="shared" ca="1" si="4"/>
        <v>5112017.7122702599</v>
      </c>
      <c r="J15" s="44">
        <f ca="1">SUM(J9:J14)</f>
        <v>5180521.643717194</v>
      </c>
    </row>
    <row r="16" spans="1:11">
      <c r="B16" s="36"/>
      <c r="C16" s="36"/>
      <c r="D16" s="36"/>
      <c r="E16" s="36"/>
      <c r="F16" s="36"/>
      <c r="G16" s="36"/>
    </row>
    <row r="17" spans="1:11">
      <c r="A17" s="4" t="s">
        <v>340</v>
      </c>
      <c r="B17" s="36"/>
      <c r="C17" s="36"/>
      <c r="D17" s="36"/>
      <c r="E17" s="36"/>
      <c r="F17" s="36"/>
      <c r="G17" s="39"/>
    </row>
    <row r="18" spans="1:11">
      <c r="A18" s="1" t="s">
        <v>341</v>
      </c>
      <c r="B18" s="36"/>
      <c r="C18" s="36"/>
      <c r="D18" s="36"/>
      <c r="E18" s="36"/>
      <c r="F18" s="36"/>
      <c r="G18" s="36"/>
    </row>
    <row r="19" spans="1:11">
      <c r="A19" t="s">
        <v>342</v>
      </c>
      <c r="B19" s="36">
        <v>293203</v>
      </c>
      <c r="C19" s="36">
        <v>339485</v>
      </c>
      <c r="D19" s="36">
        <v>403976</v>
      </c>
      <c r="E19" s="36">
        <v>381213</v>
      </c>
      <c r="F19" s="36">
        <v>485131</v>
      </c>
      <c r="G19" s="36">
        <v>445216</v>
      </c>
      <c r="H19" s="280">
        <f ca="1">Feeder!M107</f>
        <v>444774.03177401901</v>
      </c>
      <c r="I19" s="280">
        <f ca="1">Feeder!N107</f>
        <v>457026.83112362609</v>
      </c>
      <c r="J19" s="280">
        <f ca="1">Feeder!O107</f>
        <v>474094.0849135599</v>
      </c>
    </row>
    <row r="20" spans="1:11">
      <c r="A20" t="s">
        <v>343</v>
      </c>
      <c r="B20" s="36">
        <v>28643</v>
      </c>
      <c r="C20" s="36">
        <v>2203</v>
      </c>
      <c r="D20" s="36">
        <v>21764</v>
      </c>
      <c r="E20" s="36">
        <v>22794</v>
      </c>
      <c r="F20" s="36">
        <v>15962</v>
      </c>
      <c r="G20" s="36">
        <v>85175</v>
      </c>
      <c r="H20" s="113">
        <f ca="1">'Cash Flow'!B41</f>
        <v>80510.94861097743</v>
      </c>
      <c r="I20" s="113">
        <f ca="1">'Cash Flow'!C41</f>
        <v>100299.44868573666</v>
      </c>
      <c r="J20" s="113">
        <f ca="1">'Cash Flow'!D41</f>
        <v>150261.80103610884</v>
      </c>
      <c r="K20" t="s">
        <v>344</v>
      </c>
    </row>
    <row r="21" spans="1:11">
      <c r="A21" t="s">
        <v>345</v>
      </c>
      <c r="B21" s="36">
        <v>93685</v>
      </c>
      <c r="C21" s="36">
        <v>129484</v>
      </c>
      <c r="D21" s="36">
        <v>150630</v>
      </c>
      <c r="E21" s="36">
        <v>89929</v>
      </c>
      <c r="F21" s="36">
        <v>101265</v>
      </c>
      <c r="G21" s="36">
        <v>101265</v>
      </c>
      <c r="H21" s="2">
        <f>G21</f>
        <v>101265</v>
      </c>
      <c r="I21" s="2">
        <f t="shared" ref="I21:J21" si="5">H21</f>
        <v>101265</v>
      </c>
      <c r="J21" s="2">
        <f t="shared" si="5"/>
        <v>101265</v>
      </c>
    </row>
    <row r="22" spans="1:11">
      <c r="A22" t="s">
        <v>346</v>
      </c>
      <c r="B22" s="36">
        <v>148181</v>
      </c>
      <c r="C22" s="36">
        <v>145846</v>
      </c>
      <c r="D22" s="36">
        <v>210872</v>
      </c>
      <c r="E22" s="36">
        <v>217556</v>
      </c>
      <c r="F22" s="36">
        <v>200278</v>
      </c>
      <c r="G22" s="36">
        <v>200278</v>
      </c>
      <c r="H22" s="2">
        <f>G22</f>
        <v>200278</v>
      </c>
      <c r="I22" s="2">
        <f t="shared" ref="I22:J22" si="6">H22</f>
        <v>200278</v>
      </c>
      <c r="J22" s="2">
        <f t="shared" si="6"/>
        <v>200278</v>
      </c>
    </row>
    <row r="23" spans="1:11">
      <c r="A23" t="s">
        <v>347</v>
      </c>
      <c r="B23" s="36">
        <v>278229</v>
      </c>
      <c r="C23" s="36">
        <v>258289</v>
      </c>
      <c r="D23" s="36">
        <v>265897</v>
      </c>
      <c r="E23" s="36">
        <v>309766</v>
      </c>
      <c r="F23" s="36">
        <v>310507</v>
      </c>
      <c r="G23" s="36">
        <v>310507</v>
      </c>
      <c r="H23" s="52">
        <f>G23</f>
        <v>310507</v>
      </c>
      <c r="I23" s="52">
        <f t="shared" ref="I23:J23" si="7">H23</f>
        <v>310507</v>
      </c>
      <c r="J23" s="52">
        <f t="shared" si="7"/>
        <v>310507</v>
      </c>
    </row>
    <row r="24" spans="1:11">
      <c r="A24" s="9" t="s">
        <v>348</v>
      </c>
      <c r="B24" s="37">
        <f>SUM(B19:B23)</f>
        <v>841941</v>
      </c>
      <c r="C24" s="37">
        <f t="shared" ref="C24:J24" si="8">SUM(C19:C23)</f>
        <v>875307</v>
      </c>
      <c r="D24" s="37">
        <f t="shared" si="8"/>
        <v>1053139</v>
      </c>
      <c r="E24" s="37">
        <f t="shared" si="8"/>
        <v>1021258</v>
      </c>
      <c r="F24" s="37">
        <f t="shared" si="8"/>
        <v>1113143</v>
      </c>
      <c r="G24" s="37">
        <f t="shared" si="8"/>
        <v>1142441</v>
      </c>
      <c r="H24" s="283">
        <f ca="1">SUM(H19:H23)</f>
        <v>1137334.9803849964</v>
      </c>
      <c r="I24" s="114">
        <f t="shared" ca="1" si="8"/>
        <v>1169376.2798093627</v>
      </c>
      <c r="J24" s="283">
        <f ca="1">SUM(J19:J23)</f>
        <v>1236405.8859496687</v>
      </c>
    </row>
    <row r="25" spans="1:11">
      <c r="A25" t="s">
        <v>349</v>
      </c>
      <c r="B25" s="36">
        <v>3228447</v>
      </c>
      <c r="C25" s="36">
        <v>1646281</v>
      </c>
      <c r="D25" s="36">
        <v>1640390</v>
      </c>
      <c r="E25" s="36">
        <v>1628331</v>
      </c>
      <c r="F25" s="36">
        <v>1500000</v>
      </c>
      <c r="G25" s="36">
        <v>1500000</v>
      </c>
      <c r="H25" s="3">
        <v>1500000</v>
      </c>
      <c r="I25" s="3">
        <v>1500000</v>
      </c>
      <c r="J25" s="3">
        <v>1500000</v>
      </c>
    </row>
    <row r="26" spans="1:11">
      <c r="A26" t="s">
        <v>350</v>
      </c>
      <c r="B26" s="36"/>
      <c r="C26" s="36"/>
      <c r="D26" s="36"/>
      <c r="E26" s="36"/>
      <c r="F26" s="36">
        <v>0</v>
      </c>
      <c r="G26" s="36">
        <v>0</v>
      </c>
      <c r="H26" s="36">
        <v>0</v>
      </c>
      <c r="I26" s="36">
        <v>0</v>
      </c>
      <c r="J26" s="36">
        <v>0</v>
      </c>
    </row>
    <row r="27" spans="1:11">
      <c r="A27" t="s">
        <v>351</v>
      </c>
      <c r="B27" s="36">
        <v>265276</v>
      </c>
      <c r="C27" s="36">
        <v>280920</v>
      </c>
      <c r="D27" s="36">
        <v>318355</v>
      </c>
      <c r="E27" s="36">
        <v>303121</v>
      </c>
      <c r="F27" s="36">
        <v>251629</v>
      </c>
      <c r="G27" s="36">
        <v>251629</v>
      </c>
      <c r="H27" s="2">
        <v>251629</v>
      </c>
      <c r="I27" s="2">
        <v>251629</v>
      </c>
      <c r="J27" s="2">
        <v>251629</v>
      </c>
    </row>
    <row r="28" spans="1:11">
      <c r="A28" t="s">
        <v>352</v>
      </c>
      <c r="B28" s="36">
        <v>1156742</v>
      </c>
      <c r="C28" s="36">
        <v>1083575</v>
      </c>
      <c r="D28" s="36">
        <v>1096133</v>
      </c>
      <c r="E28" s="36">
        <v>1148155</v>
      </c>
      <c r="F28" s="36">
        <v>1116615</v>
      </c>
      <c r="G28" s="36">
        <v>1116615</v>
      </c>
      <c r="H28" s="2">
        <v>1116615</v>
      </c>
      <c r="I28" s="2">
        <v>1116615</v>
      </c>
      <c r="J28" s="2">
        <v>1116615</v>
      </c>
    </row>
    <row r="29" spans="1:11">
      <c r="A29" t="s">
        <v>353</v>
      </c>
      <c r="B29" s="36">
        <v>101651</v>
      </c>
      <c r="C29" s="36">
        <v>134354</v>
      </c>
      <c r="D29" s="36">
        <v>134105</v>
      </c>
      <c r="E29" s="36">
        <v>130487</v>
      </c>
      <c r="F29" s="36">
        <v>121113</v>
      </c>
      <c r="G29" s="36">
        <v>121113</v>
      </c>
      <c r="H29" s="2">
        <v>121113</v>
      </c>
      <c r="I29" s="2">
        <v>121113</v>
      </c>
      <c r="J29" s="2">
        <v>121113</v>
      </c>
    </row>
    <row r="30" spans="1:11">
      <c r="A30" s="9" t="s">
        <v>354</v>
      </c>
      <c r="B30" s="37">
        <f t="shared" ref="B30:G30" si="9">SUM(B24:B29)</f>
        <v>5594057</v>
      </c>
      <c r="C30" s="37">
        <f t="shared" si="9"/>
        <v>4020437</v>
      </c>
      <c r="D30" s="37">
        <f t="shared" si="9"/>
        <v>4242122</v>
      </c>
      <c r="E30" s="37">
        <f t="shared" si="9"/>
        <v>4231352</v>
      </c>
      <c r="F30" s="37">
        <f t="shared" si="9"/>
        <v>4102500</v>
      </c>
      <c r="G30" s="37">
        <f>SUM(G24:G29)</f>
        <v>4131798</v>
      </c>
      <c r="H30" s="283">
        <f ca="1">SUM(H24:H29)</f>
        <v>4126691.9803849962</v>
      </c>
      <c r="I30" s="114">
        <f t="shared" ref="H30:J30" ca="1" si="10">SUM(I24:I29)</f>
        <v>4158733.2798093627</v>
      </c>
      <c r="J30" s="114">
        <f t="shared" ca="1" si="10"/>
        <v>4225762.8859496685</v>
      </c>
    </row>
    <row r="31" spans="1:11">
      <c r="A31" s="49"/>
      <c r="B31" s="36"/>
      <c r="C31" s="36"/>
      <c r="D31" s="36"/>
      <c r="E31" s="36"/>
      <c r="F31" s="36"/>
      <c r="G31" s="36"/>
    </row>
    <row r="32" spans="1:11">
      <c r="A32" s="1" t="s">
        <v>355</v>
      </c>
      <c r="B32" s="37">
        <v>561061</v>
      </c>
      <c r="C32" s="37">
        <v>2055265</v>
      </c>
      <c r="D32" s="37">
        <v>2255819</v>
      </c>
      <c r="E32" s="37">
        <v>2381477</v>
      </c>
      <c r="F32" s="37">
        <v>1276614</v>
      </c>
      <c r="G32" s="37">
        <v>1103422.25</v>
      </c>
      <c r="H32" s="114">
        <f ca="1">G32+'Income Statement'!H25</f>
        <v>1000417.3466833618</v>
      </c>
      <c r="I32" s="114">
        <f ca="1">H32+'Income Statement'!I25</f>
        <v>953284.43246410752</v>
      </c>
      <c r="J32" s="114">
        <f ca="1">I32+'Income Statement'!J25</f>
        <v>954758.75811627018</v>
      </c>
    </row>
    <row r="33" spans="1:11">
      <c r="A33" s="20" t="s">
        <v>356</v>
      </c>
      <c r="B33" s="44">
        <f>SUM(B30, B32)</f>
        <v>6155118</v>
      </c>
      <c r="C33" s="44">
        <f t="shared" ref="C33:G33" si="11">SUM(C30, C32)</f>
        <v>6075702</v>
      </c>
      <c r="D33" s="44">
        <f>SUM(D30, D32)</f>
        <v>6497941</v>
      </c>
      <c r="E33" s="44">
        <f t="shared" si="11"/>
        <v>6612829</v>
      </c>
      <c r="F33" s="44">
        <f t="shared" si="11"/>
        <v>5379114</v>
      </c>
      <c r="G33" s="44">
        <f t="shared" si="11"/>
        <v>5235220.25</v>
      </c>
      <c r="H33" s="117">
        <f ca="1">H32+H30</f>
        <v>5127109.3270683577</v>
      </c>
      <c r="I33" s="117">
        <f t="shared" ref="I33:J33" ca="1" si="12">I32+I30</f>
        <v>5112017.7122734701</v>
      </c>
      <c r="J33" s="117">
        <f ca="1">J32+J30</f>
        <v>5180521.6440659389</v>
      </c>
    </row>
    <row r="34" spans="1:11">
      <c r="A34" s="1"/>
      <c r="B34" s="38"/>
      <c r="C34" s="38"/>
      <c r="D34" s="38"/>
      <c r="E34" s="38"/>
      <c r="F34" s="38"/>
      <c r="G34" s="38"/>
      <c r="H34" s="38"/>
      <c r="I34" s="38"/>
      <c r="J34" s="38"/>
    </row>
    <row r="35" spans="1:11">
      <c r="A35" s="1" t="s">
        <v>357</v>
      </c>
      <c r="B35">
        <f t="shared" ref="B35:J35" si="13">B15-B33</f>
        <v>0</v>
      </c>
      <c r="C35">
        <f t="shared" si="13"/>
        <v>0</v>
      </c>
      <c r="D35">
        <f t="shared" si="13"/>
        <v>0</v>
      </c>
      <c r="E35">
        <f t="shared" si="13"/>
        <v>0</v>
      </c>
      <c r="F35">
        <f t="shared" si="13"/>
        <v>0</v>
      </c>
      <c r="G35">
        <f t="shared" si="13"/>
        <v>0</v>
      </c>
      <c r="H35" s="13">
        <f ca="1">H15-H33</f>
        <v>-3.2410025596618652E-7</v>
      </c>
      <c r="I35" s="13">
        <f t="shared" ca="1" si="13"/>
        <v>-3.2102689146995544E-6</v>
      </c>
      <c r="J35" s="13">
        <f ca="1">J15-J33</f>
        <v>-3.4874491393566132E-4</v>
      </c>
    </row>
    <row r="36" spans="1:11">
      <c r="A36" s="1"/>
      <c r="B36" s="38"/>
      <c r="C36" s="38"/>
      <c r="E36" s="38"/>
      <c r="F36" s="38"/>
      <c r="G36" s="38"/>
      <c r="H36" s="38"/>
      <c r="I36" s="38"/>
      <c r="J36" s="38"/>
    </row>
    <row r="37" spans="1:11">
      <c r="A37" s="1" t="s">
        <v>358</v>
      </c>
      <c r="B37" s="38"/>
      <c r="C37" s="38"/>
      <c r="D37" s="38"/>
      <c r="E37" s="38"/>
      <c r="F37" s="38"/>
      <c r="G37" s="38"/>
      <c r="I37" s="116"/>
    </row>
    <row r="38" spans="1:11">
      <c r="A38" s="1" t="s">
        <v>225</v>
      </c>
      <c r="B38" s="38"/>
      <c r="C38" s="38"/>
      <c r="D38" s="38"/>
      <c r="E38" s="38"/>
      <c r="F38" s="38"/>
      <c r="G38" s="38">
        <f>G20+G25+G26</f>
        <v>1585175</v>
      </c>
      <c r="H38" s="113">
        <f ca="1">H20+H25+H26</f>
        <v>1580510.9486109775</v>
      </c>
      <c r="I38" s="113">
        <f ca="1">I20+I25+I26</f>
        <v>1600299.4486857366</v>
      </c>
      <c r="J38" s="113">
        <f ca="1">J20+J25+J26</f>
        <v>1650261.8010361088</v>
      </c>
    </row>
    <row r="39" spans="1:11">
      <c r="A39" s="1" t="s">
        <v>358</v>
      </c>
      <c r="B39" s="38"/>
      <c r="C39" s="38"/>
      <c r="D39" s="38"/>
      <c r="E39" s="38"/>
      <c r="F39" s="38"/>
      <c r="G39" s="38"/>
      <c r="H39" s="113">
        <f ca="1">AVERAGE(G38:H38)</f>
        <v>1582842.9743054886</v>
      </c>
      <c r="I39" s="113">
        <f ca="1">AVERAGE(H38:I38)</f>
        <v>1590405.1986483571</v>
      </c>
      <c r="J39" s="113">
        <f ca="1">AVERAGE(I38:J38)</f>
        <v>1625280.6248609228</v>
      </c>
    </row>
    <row r="40" spans="1:11">
      <c r="A40" s="4" t="s">
        <v>359</v>
      </c>
      <c r="B40" s="36"/>
      <c r="C40" s="36"/>
      <c r="D40" s="36"/>
      <c r="E40" s="36"/>
      <c r="F40" s="36"/>
    </row>
    <row r="41" spans="1:11" outlineLevel="1">
      <c r="A41" s="13" t="s">
        <v>360</v>
      </c>
      <c r="B41" s="45">
        <v>365</v>
      </c>
      <c r="C41" s="45">
        <f>B41</f>
        <v>365</v>
      </c>
      <c r="D41" s="45">
        <f>C41</f>
        <v>365</v>
      </c>
      <c r="E41" s="45">
        <f>D41</f>
        <v>365</v>
      </c>
      <c r="F41" s="45">
        <f>E41</f>
        <v>365</v>
      </c>
      <c r="G41">
        <v>365</v>
      </c>
      <c r="H41">
        <v>365</v>
      </c>
      <c r="I41">
        <v>365</v>
      </c>
      <c r="J41">
        <v>365</v>
      </c>
    </row>
    <row r="42" spans="1:11">
      <c r="B42" s="36"/>
      <c r="C42" s="36"/>
      <c r="D42" s="36"/>
      <c r="E42" s="36"/>
      <c r="F42" s="36"/>
    </row>
    <row r="43" spans="1:11">
      <c r="A43" s="13" t="s">
        <v>361</v>
      </c>
      <c r="B43" s="46">
        <v>2.5585126126560884</v>
      </c>
      <c r="C43" s="46">
        <v>3.0603865451052621</v>
      </c>
      <c r="D43" s="46">
        <v>3.4479018878282615</v>
      </c>
      <c r="E43" s="46">
        <v>2.9570738209801344</v>
      </c>
      <c r="F43" s="46">
        <v>2.5534955727030142</v>
      </c>
      <c r="G43" s="46">
        <v>3</v>
      </c>
      <c r="H43" s="294">
        <f ca="1">(H5/'Income Statement'!H9)*H41</f>
        <v>2.8499999999999996</v>
      </c>
      <c r="I43" s="294">
        <f ca="1">(I5/'Income Statement'!I9)*I41</f>
        <v>2.8499999999999996</v>
      </c>
      <c r="J43" s="294">
        <f ca="1">(J5/'Income Statement'!J9)*J41</f>
        <v>2.85</v>
      </c>
      <c r="K43" t="s">
        <v>362</v>
      </c>
    </row>
    <row r="44" spans="1:11">
      <c r="A44" s="13" t="s">
        <v>363</v>
      </c>
      <c r="B44" s="46">
        <v>68.207603258708971</v>
      </c>
      <c r="C44" s="46">
        <v>68.926774964954234</v>
      </c>
      <c r="D44" s="46">
        <v>71.89384888031168</v>
      </c>
      <c r="E44" s="46">
        <v>65.08282393886158</v>
      </c>
      <c r="F44" s="46">
        <v>63.161333135458129</v>
      </c>
      <c r="G44" s="46">
        <v>63</v>
      </c>
      <c r="H44" s="112">
        <f ca="1">(H6/'Income Statement'!H11)*'Balance Sheet'!H41</f>
        <v>62.000000000000007</v>
      </c>
      <c r="I44" s="112">
        <f ca="1">(I6/'Income Statement'!I11)*'Balance Sheet'!I41</f>
        <v>61</v>
      </c>
      <c r="J44" s="112">
        <f ca="1">(J6/'Income Statement'!J11)*'Balance Sheet'!J41</f>
        <v>60.000000000000007</v>
      </c>
      <c r="K44" t="s">
        <v>364</v>
      </c>
    </row>
    <row r="45" spans="1:11">
      <c r="A45" s="13" t="s">
        <v>365</v>
      </c>
      <c r="B45" s="46">
        <v>41.753674354577441</v>
      </c>
      <c r="C45" s="46">
        <v>43.439190975964145</v>
      </c>
      <c r="D45" s="46">
        <v>43.020169268865111</v>
      </c>
      <c r="E45" s="46">
        <v>38.027709581419067</v>
      </c>
      <c r="F45" s="46">
        <v>44.76469127239649</v>
      </c>
      <c r="G45" s="46">
        <v>45</v>
      </c>
      <c r="H45" s="112">
        <f ca="1">(H19/'Income Statement'!H11)*H41</f>
        <v>45</v>
      </c>
      <c r="I45" s="112">
        <f ca="1">(I19/'Income Statement'!I11)*I41</f>
        <v>45.999999999999993</v>
      </c>
      <c r="J45" s="112">
        <f ca="1">(J19/'Income Statement'!J11)*J41</f>
        <v>47</v>
      </c>
      <c r="K45" t="s">
        <v>366</v>
      </c>
    </row>
    <row r="46" spans="1:11">
      <c r="A46" s="13" t="s">
        <v>284</v>
      </c>
      <c r="B46" s="46">
        <v>29.012441516787618</v>
      </c>
      <c r="C46" s="46">
        <v>28.547970534095349</v>
      </c>
      <c r="D46" s="46">
        <v>32.321581499274835</v>
      </c>
      <c r="E46" s="46">
        <v>30.01218817842264</v>
      </c>
      <c r="F46" s="46">
        <v>20.95013743576466</v>
      </c>
      <c r="G46" s="46">
        <f>G43+G44-G45</f>
        <v>21</v>
      </c>
      <c r="H46" s="118">
        <f t="shared" ref="H46:J46" ca="1" si="14">H43+H44-H45</f>
        <v>19.850000000000009</v>
      </c>
      <c r="I46" s="118">
        <f t="shared" ca="1" si="14"/>
        <v>17.850000000000009</v>
      </c>
      <c r="J46" s="118">
        <f t="shared" ca="1" si="14"/>
        <v>15.850000000000009</v>
      </c>
      <c r="K46" t="s">
        <v>367</v>
      </c>
    </row>
    <row r="47" spans="1:11">
      <c r="B47" s="39"/>
      <c r="C47" s="39"/>
      <c r="D47" s="39"/>
      <c r="E47" s="39"/>
      <c r="F47" s="108"/>
    </row>
    <row r="48" spans="1:11">
      <c r="A48" s="4" t="s">
        <v>368</v>
      </c>
      <c r="B48" s="48"/>
      <c r="C48" s="48"/>
      <c r="D48" s="48"/>
      <c r="E48" s="48"/>
      <c r="F48" s="48"/>
    </row>
    <row r="49" spans="1:10">
      <c r="A49" t="s">
        <v>216</v>
      </c>
      <c r="B49" s="47">
        <v>1.6779320048376005</v>
      </c>
      <c r="C49" s="47">
        <v>2.2107968212960385</v>
      </c>
      <c r="D49" s="47">
        <v>7.6421308319443906</v>
      </c>
      <c r="E49" s="47">
        <v>5.2218942770284231</v>
      </c>
      <c r="F49" s="47">
        <v>2.6579130469355703</v>
      </c>
      <c r="G49" s="47">
        <v>2.2246666666666668</v>
      </c>
      <c r="H49" s="296">
        <f ca="1">'Income Statement'!H39/'Income Statement'!H29</f>
        <v>2.9398262881544031</v>
      </c>
      <c r="I49" s="296">
        <f ca="1">'Income Statement'!I39/'Income Statement'!I29</f>
        <v>3.3409216262534338</v>
      </c>
      <c r="J49" s="296">
        <f ca="1">'Income Statement'!J39/'Income Statement'!J29</f>
        <v>3.7191131634565089</v>
      </c>
    </row>
    <row r="50" spans="1:10">
      <c r="A50" t="s">
        <v>369</v>
      </c>
      <c r="B50" s="47">
        <v>1.0560157775336143</v>
      </c>
      <c r="C50" s="47">
        <v>1.4824883719868724</v>
      </c>
      <c r="D50" s="47">
        <v>4.5527346021163613</v>
      </c>
      <c r="E50" s="47">
        <v>2.4866345936267131</v>
      </c>
      <c r="F50" s="47">
        <v>1.1629856403527954</v>
      </c>
      <c r="G50" s="47">
        <v>1.1060000000000001</v>
      </c>
      <c r="H50" s="296">
        <f ca="1">('Income Statement'!H39-'Cash Flow'!B6)/'Income Statement'!H29</f>
        <v>1.5860235562078726</v>
      </c>
      <c r="I50" s="296">
        <f ca="1">('Income Statement'!I39-'Cash Flow'!C6)/'Income Statement'!I29</f>
        <v>1.7689951750155115</v>
      </c>
      <c r="J50" s="296">
        <f ca="1">('Income Statement'!J39-'Cash Flow'!D6)/'Income Statement'!J29</f>
        <v>1.5216904439121828</v>
      </c>
    </row>
    <row r="51" spans="1:10">
      <c r="B51" s="47"/>
      <c r="C51" s="47"/>
      <c r="D51" s="47"/>
      <c r="E51" s="47"/>
      <c r="F51" s="47"/>
    </row>
    <row r="52" spans="1:10">
      <c r="A52" s="4" t="s">
        <v>370</v>
      </c>
      <c r="B52" s="48"/>
      <c r="C52" s="48"/>
      <c r="D52" s="48"/>
      <c r="E52" s="48"/>
      <c r="F52" s="48"/>
    </row>
    <row r="53" spans="1:10">
      <c r="A53" t="s">
        <v>371</v>
      </c>
      <c r="G53" s="172"/>
      <c r="H53" s="297">
        <f ca="1">'Cash Flow'!B10</f>
        <v>-57986.090816962984</v>
      </c>
      <c r="I53" s="297">
        <f ca="1">'Cash Flow'!C10</f>
        <v>-38368.804847140287</v>
      </c>
      <c r="J53" s="297">
        <f ca="1">'Cash Flow'!D10</f>
        <v>-66952.592587888226</v>
      </c>
    </row>
  </sheetData>
  <pageMargins left="0.7" right="0.7" top="0.75" bottom="0.75" header="0.3" footer="0.3"/>
  <pageSetup scale="49" fitToHeight="2" orientation="landscape" horizontalDpi="300" verticalDpi="300" r:id="rId1"/>
  <rowBreaks count="1" manualBreakCount="1">
    <brk id="39" max="10" man="1"/>
  </rowBreaks>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205E0-501B-4439-B2CF-4F50A6AC9370}">
  <sheetPr codeName="Sheet6">
    <tabColor rgb="FF40936B"/>
  </sheetPr>
  <dimension ref="A1:E83"/>
  <sheetViews>
    <sheetView showGridLines="0" view="pageBreakPreview" zoomScaleNormal="85" zoomScaleSheetLayoutView="100" workbookViewId="0">
      <pane xSplit="1" ySplit="1" topLeftCell="B23" activePane="bottomRight" state="frozen"/>
      <selection pane="bottomRight" activeCell="D39" sqref="D39"/>
      <selection pane="bottomLeft" activeCell="I142" sqref="I142"/>
      <selection pane="topRight" activeCell="I142" sqref="I142"/>
    </sheetView>
  </sheetViews>
  <sheetFormatPr defaultColWidth="8.85546875" defaultRowHeight="15"/>
  <cols>
    <col min="1" max="1" width="50.42578125" customWidth="1"/>
    <col min="2" max="4" width="12.42578125" customWidth="1"/>
    <col min="5" max="5" width="48.85546875" customWidth="1"/>
  </cols>
  <sheetData>
    <row r="1" spans="1:5">
      <c r="A1" s="51" t="s">
        <v>372</v>
      </c>
      <c r="B1" s="418" t="s">
        <v>128</v>
      </c>
      <c r="C1" s="419"/>
      <c r="D1" s="419"/>
      <c r="E1" s="62" t="s">
        <v>290</v>
      </c>
    </row>
    <row r="2" spans="1:5">
      <c r="A2" s="51" t="s">
        <v>373</v>
      </c>
      <c r="B2" s="62" t="s">
        <v>151</v>
      </c>
      <c r="C2" s="62" t="s">
        <v>152</v>
      </c>
      <c r="D2" s="62" t="s">
        <v>153</v>
      </c>
      <c r="E2">
        <v>2</v>
      </c>
    </row>
    <row r="3" spans="1:5">
      <c r="A3" t="s">
        <v>262</v>
      </c>
      <c r="B3" s="307">
        <f ca="1">'Income Statement'!H20</f>
        <v>7794.1048847460188</v>
      </c>
      <c r="C3" s="307">
        <f ca="1">'Income Statement'!I20</f>
        <v>64195.449688728899</v>
      </c>
      <c r="D3" s="307">
        <f ca="1">'Income Statement'!J20</f>
        <v>115243.96941549005</v>
      </c>
    </row>
    <row r="4" spans="1:5">
      <c r="A4" s="119" t="s">
        <v>263</v>
      </c>
      <c r="B4" s="308">
        <f>'Income Statement'!H16</f>
        <v>195018.8125</v>
      </c>
      <c r="C4" s="308">
        <f ca="1">'Income Statement'!I16</f>
        <v>183764.109375</v>
      </c>
      <c r="D4" s="308">
        <f ca="1">'Income Statement'!J16</f>
        <v>181573.08203125</v>
      </c>
    </row>
    <row r="5" spans="1:5">
      <c r="A5" s="1" t="s">
        <v>79</v>
      </c>
      <c r="B5" s="309">
        <f ca="1">SUM(B3:B4)</f>
        <v>202812.91738474602</v>
      </c>
      <c r="C5" s="309">
        <f t="shared" ref="C5:D5" ca="1" si="0">SUM(C3:C4)</f>
        <v>247959.5590637289</v>
      </c>
      <c r="D5" s="309">
        <f t="shared" ca="1" si="0"/>
        <v>296817.05144674005</v>
      </c>
    </row>
    <row r="6" spans="1:5">
      <c r="A6" s="119" t="s">
        <v>264</v>
      </c>
      <c r="B6" s="308">
        <f ca="1">Feeder!M80</f>
        <v>150000</v>
      </c>
      <c r="C6" s="308">
        <f ca="1">Feeder!N80</f>
        <v>175000</v>
      </c>
      <c r="D6" s="308">
        <f ca="1">Feeder!O80</f>
        <v>250000</v>
      </c>
      <c r="E6" t="s">
        <v>374</v>
      </c>
    </row>
    <row r="7" spans="1:5">
      <c r="A7" s="1" t="s">
        <v>265</v>
      </c>
      <c r="B7" s="309">
        <f ca="1">B5-B6</f>
        <v>52812.917384746019</v>
      </c>
      <c r="C7" s="309">
        <f t="shared" ref="C7:D7" ca="1" si="1">C5-C6</f>
        <v>72959.559063728899</v>
      </c>
      <c r="D7" s="309">
        <f t="shared" ca="1" si="1"/>
        <v>46817.05144674005</v>
      </c>
    </row>
    <row r="8" spans="1:5">
      <c r="A8" t="s">
        <v>266</v>
      </c>
      <c r="B8" s="307">
        <f ca="1">'Income Statement'!H29</f>
        <v>110799.00820138422</v>
      </c>
      <c r="C8" s="307">
        <f ca="1">'Income Statement'!I29</f>
        <v>111328.36390798319</v>
      </c>
      <c r="D8" s="307">
        <f ca="1">'Income Statement'!J29</f>
        <v>113769.64376332736</v>
      </c>
    </row>
    <row r="9" spans="1:5">
      <c r="A9" s="119" t="s">
        <v>267</v>
      </c>
      <c r="B9" s="308">
        <f>'Income Statement'!H23</f>
        <v>0</v>
      </c>
      <c r="C9" s="308">
        <f>'Income Statement'!I23</f>
        <v>0</v>
      </c>
      <c r="D9" s="308">
        <f>'Income Statement'!J23</f>
        <v>0</v>
      </c>
    </row>
    <row r="10" spans="1:5">
      <c r="A10" s="1" t="s">
        <v>375</v>
      </c>
      <c r="B10" s="309">
        <f ca="1">B7-B8-B9</f>
        <v>-57986.0908166382</v>
      </c>
      <c r="C10" s="309">
        <f t="shared" ref="C10:D10" ca="1" si="2">C7-C8-C9</f>
        <v>-38368.804844254293</v>
      </c>
      <c r="D10" s="309">
        <f t="shared" ca="1" si="2"/>
        <v>-66952.59231658731</v>
      </c>
    </row>
    <row r="11" spans="1:5">
      <c r="A11" t="s">
        <v>269</v>
      </c>
      <c r="B11" s="307">
        <f ca="1">-('Balance Sheet'!H5-'Balance Sheet'!G5)</f>
        <v>2588.8875428372412</v>
      </c>
      <c r="C11" s="307">
        <f ca="1">-('Balance Sheet'!I5-'Balance Sheet'!H5)</f>
        <v>-414.95215459251631</v>
      </c>
      <c r="D11" s="307">
        <f ca="1">-('Balance Sheet'!J5-'Balance Sheet'!I5)</f>
        <v>-907.84163267543045</v>
      </c>
    </row>
    <row r="12" spans="1:5">
      <c r="A12" t="s">
        <v>270</v>
      </c>
      <c r="B12" s="307">
        <f ca="1">-('Balance Sheet'!H6-'Balance Sheet'!G6)</f>
        <v>10503.222889129305</v>
      </c>
      <c r="C12" s="307">
        <f ca="1">-('Balance Sheet'!I6-'Balance Sheet'!H6)</f>
        <v>6742.4575773664983</v>
      </c>
      <c r="D12" s="307">
        <f ca="1">-('Balance Sheet'!J6-'Balance Sheet'!I6)</f>
        <v>830.82815449149348</v>
      </c>
    </row>
    <row r="13" spans="1:5">
      <c r="A13" s="119" t="s">
        <v>376</v>
      </c>
      <c r="B13" s="308">
        <f ca="1">'Balance Sheet'!H19-'Balance Sheet'!G19</f>
        <v>-441.96822598099243</v>
      </c>
      <c r="C13" s="308">
        <f ca="1">'Balance Sheet'!I19-'Balance Sheet'!H19</f>
        <v>12252.799349607085</v>
      </c>
      <c r="D13" s="308">
        <f ca="1">'Balance Sheet'!J19-'Balance Sheet'!I19</f>
        <v>17067.253789933806</v>
      </c>
    </row>
    <row r="14" spans="1:5">
      <c r="A14" t="s">
        <v>377</v>
      </c>
      <c r="B14" s="307">
        <f ca="1">SUM(B11:B13)</f>
        <v>12650.142205985554</v>
      </c>
      <c r="C14" s="307">
        <f ca="1">SUM(C11:C13)</f>
        <v>18580.304772381067</v>
      </c>
      <c r="D14" s="307">
        <f ca="1">SUM(D11:D13)</f>
        <v>16990.240311749869</v>
      </c>
    </row>
    <row r="15" spans="1:5">
      <c r="A15" s="1" t="s">
        <v>273</v>
      </c>
      <c r="B15" s="309">
        <f ca="1">B10+B14</f>
        <v>-45335.948610652646</v>
      </c>
      <c r="C15" s="309">
        <f ca="1">C10+C14</f>
        <v>-19788.500071873226</v>
      </c>
      <c r="D15" s="309">
        <f ca="1">D10+D14</f>
        <v>-49962.352004837441</v>
      </c>
    </row>
    <row r="16" spans="1:5">
      <c r="A16" s="1"/>
      <c r="B16" s="307"/>
      <c r="C16" s="307"/>
      <c r="D16" s="307"/>
    </row>
    <row r="17" spans="1:5">
      <c r="A17" t="s">
        <v>378</v>
      </c>
      <c r="B17" s="115"/>
      <c r="C17" s="115"/>
      <c r="D17" s="115"/>
    </row>
    <row r="18" spans="1:5">
      <c r="A18" t="s">
        <v>379</v>
      </c>
      <c r="B18" s="307">
        <v>0</v>
      </c>
      <c r="C18" s="307">
        <v>0</v>
      </c>
      <c r="D18" s="307">
        <v>0</v>
      </c>
    </row>
    <row r="19" spans="1:5">
      <c r="A19" t="s">
        <v>380</v>
      </c>
      <c r="B19" s="307">
        <v>0</v>
      </c>
      <c r="C19" s="307">
        <v>0</v>
      </c>
      <c r="D19" s="307">
        <v>0</v>
      </c>
    </row>
    <row r="20" spans="1:5">
      <c r="A20" t="s">
        <v>381</v>
      </c>
      <c r="B20" s="307">
        <v>0</v>
      </c>
      <c r="C20" s="307">
        <v>0</v>
      </c>
      <c r="D20" s="307">
        <v>0</v>
      </c>
    </row>
    <row r="21" spans="1:5">
      <c r="A21" t="s">
        <v>382</v>
      </c>
      <c r="B21" s="307">
        <v>0</v>
      </c>
      <c r="C21" s="307">
        <v>0</v>
      </c>
      <c r="D21" s="307">
        <v>0</v>
      </c>
    </row>
    <row r="22" spans="1:5">
      <c r="A22" s="119" t="s">
        <v>383</v>
      </c>
      <c r="B22" s="308">
        <v>0</v>
      </c>
      <c r="C22" s="308">
        <v>0</v>
      </c>
      <c r="D22" s="308">
        <v>0</v>
      </c>
    </row>
    <row r="23" spans="1:5">
      <c r="A23" t="s">
        <v>384</v>
      </c>
      <c r="B23" s="307">
        <f ca="1">B15+SUM(B18:B22)</f>
        <v>-45335.948610652646</v>
      </c>
      <c r="C23" s="307">
        <f t="shared" ref="C23:D23" ca="1" si="3">C15+SUM(C18:C22)</f>
        <v>-19788.500071873226</v>
      </c>
      <c r="D23" s="307">
        <f t="shared" ca="1" si="3"/>
        <v>-49962.352004837441</v>
      </c>
    </row>
    <row r="25" spans="1:5">
      <c r="A25" s="51" t="s">
        <v>385</v>
      </c>
      <c r="B25" s="420"/>
      <c r="C25" s="421"/>
      <c r="D25" s="421"/>
      <c r="E25" s="35"/>
    </row>
    <row r="26" spans="1:5">
      <c r="A26" s="32" t="s">
        <v>386</v>
      </c>
    </row>
    <row r="27" spans="1:5">
      <c r="A27" t="s">
        <v>387</v>
      </c>
      <c r="B27" s="307">
        <f>'Balance Sheet'!G4</f>
        <v>100000</v>
      </c>
      <c r="C27" s="307">
        <f>'Balance Sheet'!H4</f>
        <v>50000</v>
      </c>
      <c r="D27" s="307">
        <f>'Balance Sheet'!I4</f>
        <v>50000</v>
      </c>
    </row>
    <row r="28" spans="1:5">
      <c r="A28" s="119" t="s">
        <v>388</v>
      </c>
      <c r="B28" s="403">
        <v>50000</v>
      </c>
      <c r="C28" s="403">
        <v>50000</v>
      </c>
      <c r="D28" s="403">
        <v>50000</v>
      </c>
      <c r="E28" t="s">
        <v>328</v>
      </c>
    </row>
    <row r="29" spans="1:5">
      <c r="A29" t="s">
        <v>389</v>
      </c>
      <c r="B29" s="307">
        <f>B27-B28</f>
        <v>50000</v>
      </c>
      <c r="C29" s="307">
        <f t="shared" ref="C29:D29" si="4">C27-C28</f>
        <v>0</v>
      </c>
      <c r="D29" s="307">
        <f t="shared" si="4"/>
        <v>0</v>
      </c>
    </row>
    <row r="31" spans="1:5">
      <c r="A31" t="s">
        <v>384</v>
      </c>
      <c r="B31" s="307">
        <f ca="1">B23</f>
        <v>-45335.948610652646</v>
      </c>
      <c r="C31" s="307">
        <f t="shared" ref="C31:D31" ca="1" si="5">C23</f>
        <v>-19788.500071873226</v>
      </c>
      <c r="D31" s="307">
        <f ca="1">D23</f>
        <v>-49962.352004837441</v>
      </c>
    </row>
    <row r="32" spans="1:5">
      <c r="A32" s="119" t="s">
        <v>390</v>
      </c>
      <c r="B32" s="308">
        <f>B29</f>
        <v>50000</v>
      </c>
      <c r="C32" s="308">
        <f>C29</f>
        <v>0</v>
      </c>
      <c r="D32" s="308">
        <f>D29</f>
        <v>0</v>
      </c>
    </row>
    <row r="33" spans="1:4">
      <c r="A33" t="s">
        <v>391</v>
      </c>
      <c r="B33" s="307">
        <f ca="1">B31+B32</f>
        <v>4664.0513893473544</v>
      </c>
      <c r="C33" s="307">
        <f t="shared" ref="C33:D33" ca="1" si="6">C31+C32</f>
        <v>-19788.500071873226</v>
      </c>
      <c r="D33" s="307">
        <f t="shared" ca="1" si="6"/>
        <v>-49962.352004837441</v>
      </c>
    </row>
    <row r="35" spans="1:4">
      <c r="A35" s="32" t="s">
        <v>392</v>
      </c>
      <c r="B35" s="307"/>
      <c r="C35" s="307"/>
      <c r="D35" s="307"/>
    </row>
    <row r="36" spans="1:4">
      <c r="A36" t="s">
        <v>393</v>
      </c>
      <c r="B36" s="113">
        <f>'Balance Sheet'!G20</f>
        <v>85175</v>
      </c>
      <c r="C36" s="113">
        <f ca="1">B39</f>
        <v>80510.94861097743</v>
      </c>
      <c r="D36" s="113">
        <f ca="1">C39</f>
        <v>100299.44868573666</v>
      </c>
    </row>
    <row r="37" spans="1:4">
      <c r="A37" t="s">
        <v>394</v>
      </c>
      <c r="B37" s="307">
        <f ca="1">IF(B33&lt;0, MIN(-B33,B72-B36),0)</f>
        <v>0</v>
      </c>
      <c r="C37" s="307">
        <f t="shared" ref="C37:D37" ca="1" si="7">IF(C33&lt;0, MIN(-C33,C72-C36),0)</f>
        <v>19788.500071873226</v>
      </c>
      <c r="D37" s="307">
        <f ca="1">IF(D33&lt;0, MIN(-D33,D72-D36),0)</f>
        <v>49962.352004837441</v>
      </c>
    </row>
    <row r="38" spans="1:4">
      <c r="A38" s="119" t="s">
        <v>395</v>
      </c>
      <c r="B38" s="308">
        <f ca="1">IF(B33&gt;0,-MIN(B33,B36),0)</f>
        <v>-4664.0513893473544</v>
      </c>
      <c r="C38" s="308">
        <f ca="1">IF(C33&gt;0,-MIN(C33,C36),0)</f>
        <v>0</v>
      </c>
      <c r="D38" s="308">
        <f ca="1">IF(D33&gt;0,-MIN(D33,D36),0)</f>
        <v>0</v>
      </c>
    </row>
    <row r="39" spans="1:4">
      <c r="A39" t="s">
        <v>396</v>
      </c>
      <c r="B39" s="307">
        <f ca="1">B36+SUM(B37:B38)</f>
        <v>80510.948610652646</v>
      </c>
      <c r="C39" s="307">
        <f ca="1">C36+SUM(C37:C38)</f>
        <v>100299.44868285066</v>
      </c>
      <c r="D39" s="307">
        <f ca="1">D36+SUM(D37:D38)</f>
        <v>150261.80069057411</v>
      </c>
    </row>
    <row r="40" spans="1:4">
      <c r="B40" s="307"/>
      <c r="C40" s="307"/>
      <c r="D40" s="307"/>
    </row>
    <row r="41" spans="1:4">
      <c r="A41" s="123" t="s">
        <v>397</v>
      </c>
      <c r="B41" s="307">
        <f ca="1">SUM(B36:B38)</f>
        <v>80510.948610652646</v>
      </c>
      <c r="C41" s="307">
        <f ca="1">SUM(C36:C38)</f>
        <v>100299.44868285066</v>
      </c>
      <c r="D41" s="307">
        <f ca="1">SUM(D36:D38)</f>
        <v>150261.80069057411</v>
      </c>
    </row>
    <row r="42" spans="1:4">
      <c r="B42" s="307"/>
      <c r="C42" s="307"/>
      <c r="D42" s="307"/>
    </row>
    <row r="43" spans="1:4">
      <c r="A43" s="32" t="s">
        <v>398</v>
      </c>
      <c r="B43" s="307"/>
      <c r="C43" s="307"/>
      <c r="D43" s="307"/>
    </row>
    <row r="44" spans="1:4">
      <c r="A44" t="str">
        <f>+A27</f>
        <v>Cash Beg</v>
      </c>
      <c r="B44" s="307">
        <f>B27</f>
        <v>100000</v>
      </c>
      <c r="C44" s="307">
        <f>C27</f>
        <v>50000</v>
      </c>
      <c r="D44" s="307">
        <f>D27</f>
        <v>50000</v>
      </c>
    </row>
    <row r="45" spans="1:4">
      <c r="A45" t="s">
        <v>384</v>
      </c>
      <c r="B45" s="307">
        <f ca="1">B23</f>
        <v>-45335.948610652646</v>
      </c>
      <c r="C45" s="307">
        <f ca="1">C23</f>
        <v>-19788.500071873226</v>
      </c>
      <c r="D45" s="307">
        <f ca="1">D23</f>
        <v>-49962.352004837441</v>
      </c>
    </row>
    <row r="46" spans="1:4">
      <c r="A46" s="119" t="s">
        <v>399</v>
      </c>
      <c r="B46" s="308">
        <f ca="1">SUM(B37:B38)</f>
        <v>-4664.0513893473544</v>
      </c>
      <c r="C46" s="308">
        <f ca="1">SUM(C37:C38)</f>
        <v>19788.500071873226</v>
      </c>
      <c r="D46" s="308">
        <f ca="1">SUM(D37:D38)</f>
        <v>49962.352004837441</v>
      </c>
    </row>
    <row r="47" spans="1:4">
      <c r="A47" t="s">
        <v>400</v>
      </c>
      <c r="B47" s="307">
        <f ca="1">SUM(B44:B46)</f>
        <v>50000</v>
      </c>
      <c r="C47" s="307">
        <f ca="1">SUM(C44:C46)</f>
        <v>50000</v>
      </c>
      <c r="D47" s="307">
        <f ca="1">SUM(D44:D46)</f>
        <v>50000</v>
      </c>
    </row>
    <row r="48" spans="1:4">
      <c r="B48" s="307"/>
      <c r="C48" s="307"/>
      <c r="D48" s="307"/>
    </row>
    <row r="49" spans="1:5">
      <c r="A49" s="51" t="s">
        <v>401</v>
      </c>
      <c r="B49" s="420"/>
      <c r="C49" s="421"/>
      <c r="D49" s="421"/>
      <c r="E49" s="35"/>
    </row>
    <row r="50" spans="1:5">
      <c r="A50" s="32" t="s">
        <v>402</v>
      </c>
      <c r="B50" s="307">
        <f ca="1">'Balance Sheet'!H6</f>
        <v>612799.77711087069</v>
      </c>
      <c r="C50" s="307">
        <f ca="1">'Balance Sheet'!I6</f>
        <v>606057.3195335042</v>
      </c>
      <c r="D50" s="307">
        <f ca="1">'Balance Sheet'!J6</f>
        <v>605226.4913790127</v>
      </c>
    </row>
    <row r="51" spans="1:5">
      <c r="A51" t="s">
        <v>403</v>
      </c>
      <c r="B51" s="307">
        <f ca="1">-B50*B52</f>
        <v>-91919.966566630595</v>
      </c>
      <c r="C51" s="307">
        <f t="shared" ref="C51:D51" ca="1" si="8">-C50*C52</f>
        <v>-90908.597930025629</v>
      </c>
      <c r="D51" s="307">
        <f t="shared" ca="1" si="8"/>
        <v>-90783.973706851903</v>
      </c>
      <c r="E51" t="s">
        <v>404</v>
      </c>
    </row>
    <row r="52" spans="1:5">
      <c r="A52" s="119"/>
      <c r="B52" s="310">
        <v>0.15</v>
      </c>
      <c r="C52" s="310">
        <v>0.15</v>
      </c>
      <c r="D52" s="310">
        <v>0.15</v>
      </c>
    </row>
    <row r="53" spans="1:5">
      <c r="A53" t="s">
        <v>405</v>
      </c>
      <c r="B53" s="307">
        <f ca="1">B50+B51</f>
        <v>520879.81054424011</v>
      </c>
      <c r="C53" s="307">
        <f t="shared" ref="C53:D53" ca="1" si="9">C50+C51</f>
        <v>515148.72160347854</v>
      </c>
      <c r="D53" s="307">
        <f t="shared" ca="1" si="9"/>
        <v>514442.51767216081</v>
      </c>
    </row>
    <row r="54" spans="1:5">
      <c r="A54" s="119" t="s">
        <v>406</v>
      </c>
      <c r="B54" s="310">
        <v>0.9</v>
      </c>
      <c r="C54" s="310">
        <v>0.9</v>
      </c>
      <c r="D54" s="310">
        <v>0.9</v>
      </c>
    </row>
    <row r="55" spans="1:5">
      <c r="A55" t="s">
        <v>407</v>
      </c>
      <c r="B55" s="307">
        <f ca="1">B53*B54</f>
        <v>468791.8294898161</v>
      </c>
      <c r="C55" s="307">
        <f t="shared" ref="C55:D55" ca="1" si="10">C53*C54</f>
        <v>463633.84944313072</v>
      </c>
      <c r="D55" s="307">
        <f t="shared" ca="1" si="10"/>
        <v>462998.26590494474</v>
      </c>
    </row>
    <row r="57" spans="1:5">
      <c r="A57" s="32" t="s">
        <v>408</v>
      </c>
      <c r="B57" s="307">
        <f ca="1">'Balance Sheet'!H5</f>
        <v>47988.112457162759</v>
      </c>
      <c r="C57" s="307">
        <f ca="1">'Balance Sheet'!I5</f>
        <v>48403.064611755275</v>
      </c>
      <c r="D57" s="307">
        <f ca="1">'Balance Sheet'!J5</f>
        <v>49310.906244430706</v>
      </c>
    </row>
    <row r="58" spans="1:5">
      <c r="A58" t="s">
        <v>409</v>
      </c>
      <c r="B58" s="307">
        <f ca="1">-B57*B59</f>
        <v>-3599.1084342872068</v>
      </c>
      <c r="C58" s="307">
        <f t="shared" ref="C58:D58" ca="1" si="11">-C57*C59</f>
        <v>-3630.2298458816454</v>
      </c>
      <c r="D58" s="307">
        <f t="shared" ca="1" si="11"/>
        <v>-3698.3179683323028</v>
      </c>
      <c r="E58" t="s">
        <v>410</v>
      </c>
    </row>
    <row r="59" spans="1:5">
      <c r="A59" s="119"/>
      <c r="B59" s="311">
        <v>7.4999999999999997E-2</v>
      </c>
      <c r="C59" s="311">
        <v>7.4999999999999997E-2</v>
      </c>
      <c r="D59" s="311">
        <v>7.4999999999999997E-2</v>
      </c>
    </row>
    <row r="60" spans="1:5">
      <c r="A60" t="s">
        <v>411</v>
      </c>
      <c r="B60" s="307">
        <f ca="1">B57+B58</f>
        <v>44389.004022875553</v>
      </c>
      <c r="C60" s="307">
        <f t="shared" ref="C60:D60" ca="1" si="12">C57+C58</f>
        <v>44772.834765873631</v>
      </c>
      <c r="D60" s="307">
        <f t="shared" ca="1" si="12"/>
        <v>45612.588276098402</v>
      </c>
    </row>
    <row r="61" spans="1:5">
      <c r="A61" s="119" t="s">
        <v>406</v>
      </c>
      <c r="B61" s="310">
        <v>0.9</v>
      </c>
      <c r="C61" s="310">
        <v>0.9</v>
      </c>
      <c r="D61" s="310">
        <v>0.9</v>
      </c>
    </row>
    <row r="62" spans="1:5">
      <c r="A62" t="s">
        <v>412</v>
      </c>
      <c r="B62" s="307">
        <f ca="1">B61*B60</f>
        <v>39950.103620588001</v>
      </c>
      <c r="C62" s="307">
        <f t="shared" ref="C62:D62" ca="1" si="13">C61*C60</f>
        <v>40295.551289286268</v>
      </c>
      <c r="D62" s="307">
        <f t="shared" ca="1" si="13"/>
        <v>41051.329448488563</v>
      </c>
    </row>
    <row r="64" spans="1:5">
      <c r="A64" t="s">
        <v>413</v>
      </c>
      <c r="B64" s="307">
        <f ca="1">B55+B62</f>
        <v>508741.93311040412</v>
      </c>
      <c r="C64" s="307">
        <f t="shared" ref="C64:D64" ca="1" si="14">C55+C62</f>
        <v>503929.40073241701</v>
      </c>
      <c r="D64" s="307">
        <f t="shared" ca="1" si="14"/>
        <v>504049.59535343328</v>
      </c>
    </row>
    <row r="65" spans="1:5">
      <c r="A65" t="s">
        <v>414</v>
      </c>
      <c r="B65" s="312"/>
      <c r="C65" s="312"/>
      <c r="D65" s="312"/>
    </row>
    <row r="66" spans="1:5">
      <c r="A66" s="119" t="s">
        <v>415</v>
      </c>
      <c r="B66" s="313">
        <v>50000</v>
      </c>
      <c r="C66" s="313">
        <v>50000</v>
      </c>
      <c r="D66" s="313">
        <v>50000</v>
      </c>
    </row>
    <row r="67" spans="1:5">
      <c r="A67" t="s">
        <v>416</v>
      </c>
      <c r="B67" s="307">
        <f ca="1">B64-B66</f>
        <v>458741.93311040412</v>
      </c>
      <c r="C67" s="307">
        <f t="shared" ref="C67:D67" ca="1" si="15">C64-C66</f>
        <v>453929.40073241701</v>
      </c>
      <c r="D67" s="307">
        <f t="shared" ca="1" si="15"/>
        <v>454049.59535343328</v>
      </c>
    </row>
    <row r="69" spans="1:5">
      <c r="A69" s="51" t="s">
        <v>417</v>
      </c>
      <c r="B69" s="51"/>
      <c r="C69" s="51"/>
      <c r="D69" s="51"/>
      <c r="E69" s="51"/>
    </row>
    <row r="70" spans="1:5">
      <c r="A70" t="s">
        <v>418</v>
      </c>
      <c r="B70" s="314">
        <v>581000</v>
      </c>
      <c r="C70" s="314">
        <v>581000</v>
      </c>
      <c r="D70" s="314">
        <v>581000</v>
      </c>
    </row>
    <row r="71" spans="1:5">
      <c r="A71" t="s">
        <v>419</v>
      </c>
      <c r="B71" s="315">
        <f ca="1">B67</f>
        <v>458741.93311040412</v>
      </c>
      <c r="C71" s="315">
        <f t="shared" ref="C71:D71" ca="1" si="16">C67</f>
        <v>453929.40073241701</v>
      </c>
      <c r="D71" s="315">
        <f t="shared" ca="1" si="16"/>
        <v>454049.59535343328</v>
      </c>
    </row>
    <row r="72" spans="1:5">
      <c r="A72" t="s">
        <v>420</v>
      </c>
      <c r="B72" s="315">
        <f ca="1">MIN(B70:B71)</f>
        <v>458741.93311040412</v>
      </c>
      <c r="C72" s="315">
        <f t="shared" ref="C72:D72" ca="1" si="17">MIN(C70:C71)</f>
        <v>453929.40073241701</v>
      </c>
      <c r="D72" s="315">
        <f t="shared" ca="1" si="17"/>
        <v>454049.59535343328</v>
      </c>
    </row>
    <row r="73" spans="1:5">
      <c r="A73" t="s">
        <v>421</v>
      </c>
      <c r="B73" s="315">
        <f ca="1">B41</f>
        <v>80510.948610652646</v>
      </c>
      <c r="C73" s="315">
        <f t="shared" ref="C73:D73" ca="1" si="18">C41</f>
        <v>100299.44868285066</v>
      </c>
      <c r="D73" s="315">
        <f t="shared" ca="1" si="18"/>
        <v>150261.80069057411</v>
      </c>
    </row>
    <row r="74" spans="1:5">
      <c r="A74" t="s">
        <v>422</v>
      </c>
      <c r="B74" s="315">
        <f ca="1">B72-B73</f>
        <v>378230.98449975147</v>
      </c>
      <c r="C74" s="315">
        <f t="shared" ref="C74:D74" ca="1" si="19">C72-C73</f>
        <v>353629.95204956632</v>
      </c>
      <c r="D74" s="315">
        <f t="shared" ca="1" si="19"/>
        <v>303787.79466285917</v>
      </c>
    </row>
    <row r="76" spans="1:5">
      <c r="B76" s="6"/>
      <c r="C76" s="6"/>
      <c r="D76" s="6"/>
      <c r="E76" s="6"/>
    </row>
    <row r="77" spans="1:5">
      <c r="B77" s="6"/>
      <c r="C77" s="6"/>
      <c r="D77" s="6"/>
      <c r="E77" s="6"/>
    </row>
    <row r="78" spans="1:5">
      <c r="B78" s="6"/>
      <c r="C78" s="6"/>
      <c r="D78" s="6"/>
      <c r="E78" s="6"/>
    </row>
    <row r="79" spans="1:5">
      <c r="B79" s="6"/>
      <c r="C79" s="6"/>
      <c r="D79" s="6"/>
      <c r="E79" s="6"/>
    </row>
    <row r="80" spans="1:5">
      <c r="B80" s="6"/>
      <c r="C80" s="6"/>
      <c r="D80" s="6"/>
      <c r="E80" s="6"/>
    </row>
    <row r="81" spans="2:5">
      <c r="B81" s="6"/>
      <c r="C81" s="6"/>
      <c r="D81" s="6"/>
      <c r="E81" s="6"/>
    </row>
    <row r="82" spans="2:5">
      <c r="B82" s="6"/>
      <c r="C82" s="6"/>
      <c r="D82" s="6"/>
      <c r="E82" s="6"/>
    </row>
    <row r="83" spans="2:5">
      <c r="B83" s="6"/>
      <c r="C83" s="6"/>
      <c r="D83" s="6"/>
      <c r="E83" s="6"/>
    </row>
  </sheetData>
  <mergeCells count="3">
    <mergeCell ref="B1:D1"/>
    <mergeCell ref="B25:D25"/>
    <mergeCell ref="B49:D49"/>
  </mergeCells>
  <pageMargins left="0.7" right="0.7" top="0.75" bottom="0.75" header="0.3" footer="0.3"/>
  <pageSetup scale="44" fitToHeight="2"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0DA62-1E1E-4656-9A0A-1D6CAC236950}">
  <sheetPr>
    <tabColor rgb="FF40936B"/>
  </sheetPr>
  <dimension ref="A1:K28"/>
  <sheetViews>
    <sheetView showGridLines="0" view="pageBreakPreview" zoomScaleNormal="85" zoomScaleSheetLayoutView="100" workbookViewId="0">
      <pane xSplit="1" ySplit="1" topLeftCell="B2" activePane="bottomRight" state="frozen"/>
      <selection pane="bottomRight" activeCell="G7" sqref="G7"/>
      <selection pane="bottomLeft" activeCell="I142" sqref="I142"/>
      <selection pane="topRight" activeCell="I142" sqref="I142"/>
    </sheetView>
  </sheetViews>
  <sheetFormatPr defaultColWidth="8.85546875" defaultRowHeight="15"/>
  <cols>
    <col min="1" max="1" width="27.42578125" customWidth="1"/>
    <col min="2" max="4" width="12.42578125" customWidth="1"/>
    <col min="5" max="6" width="12.28515625" customWidth="1"/>
    <col min="7" max="8" width="12.28515625" style="301" customWidth="1"/>
    <col min="9" max="9" width="12.42578125" customWidth="1"/>
    <col min="10" max="10" width="12.140625" style="301" customWidth="1"/>
    <col min="11" max="11" width="12.140625" style="11" customWidth="1"/>
    <col min="12" max="12" width="12.42578125" customWidth="1"/>
  </cols>
  <sheetData>
    <row r="1" spans="1:11">
      <c r="A1" s="51" t="s">
        <v>423</v>
      </c>
      <c r="B1" s="418"/>
      <c r="C1" s="419"/>
      <c r="D1" s="419"/>
      <c r="E1" s="35"/>
      <c r="F1" s="35"/>
      <c r="G1" s="352"/>
      <c r="H1" s="352"/>
      <c r="I1" s="35"/>
      <c r="J1" s="352"/>
      <c r="K1" s="357"/>
    </row>
    <row r="3" spans="1:11" s="151" customFormat="1" ht="29.25" customHeight="1">
      <c r="A3" s="150" t="s">
        <v>424</v>
      </c>
      <c r="B3" s="150" t="s">
        <v>425</v>
      </c>
      <c r="C3" s="150" t="s">
        <v>426</v>
      </c>
      <c r="D3" s="150" t="s">
        <v>212</v>
      </c>
      <c r="E3" s="150" t="s">
        <v>427</v>
      </c>
      <c r="F3" s="150" t="s">
        <v>428</v>
      </c>
      <c r="G3" s="353" t="s">
        <v>429</v>
      </c>
      <c r="H3" s="354" t="s">
        <v>430</v>
      </c>
      <c r="I3" s="150" t="s">
        <v>431</v>
      </c>
      <c r="J3" s="354" t="s">
        <v>432</v>
      </c>
      <c r="K3" s="358" t="s">
        <v>433</v>
      </c>
    </row>
    <row r="4" spans="1:11">
      <c r="A4" t="s">
        <v>434</v>
      </c>
      <c r="B4" s="6" t="s">
        <v>435</v>
      </c>
      <c r="C4" s="3">
        <v>700</v>
      </c>
      <c r="D4" s="3">
        <v>2050.587</v>
      </c>
      <c r="E4" s="3">
        <v>2750.587</v>
      </c>
      <c r="F4" s="3">
        <v>6153.5</v>
      </c>
      <c r="G4" s="355">
        <v>-1.6E-2</v>
      </c>
      <c r="H4" s="355">
        <v>1.7999999999999999E-2</v>
      </c>
      <c r="I4" s="3">
        <v>333.7</v>
      </c>
      <c r="J4" s="355">
        <v>5.4229300398147398E-2</v>
      </c>
      <c r="K4" s="152">
        <v>8.2426940365597847</v>
      </c>
    </row>
    <row r="5" spans="1:11">
      <c r="A5" t="s">
        <v>436</v>
      </c>
      <c r="B5" s="6" t="s">
        <v>437</v>
      </c>
      <c r="C5" s="3">
        <v>11429</v>
      </c>
      <c r="D5" s="3">
        <v>-694</v>
      </c>
      <c r="E5" s="3">
        <v>10735</v>
      </c>
      <c r="F5" s="3">
        <v>11308</v>
      </c>
      <c r="G5" s="355">
        <v>0.10199999999999999</v>
      </c>
      <c r="H5" s="355"/>
      <c r="I5" s="3">
        <v>477</v>
      </c>
      <c r="J5" s="355">
        <v>4.2000000000000003E-2</v>
      </c>
      <c r="K5" s="152">
        <v>22.5</v>
      </c>
    </row>
    <row r="6" spans="1:11">
      <c r="A6" t="s">
        <v>438</v>
      </c>
      <c r="B6" s="6" t="s">
        <v>439</v>
      </c>
      <c r="C6" s="345" t="s">
        <v>440</v>
      </c>
      <c r="D6" s="3">
        <v>4097</v>
      </c>
      <c r="E6" s="345" t="s">
        <v>440</v>
      </c>
      <c r="F6" s="3">
        <v>10058</v>
      </c>
      <c r="G6" s="355">
        <v>8.9999999999999993E-3</v>
      </c>
      <c r="H6" s="355">
        <v>7.0000000000000001E-3</v>
      </c>
      <c r="I6" s="3">
        <v>1279.8</v>
      </c>
      <c r="J6" s="355">
        <f>I6/F6</f>
        <v>0.12724199642075959</v>
      </c>
      <c r="K6" s="152" t="s">
        <v>439</v>
      </c>
    </row>
    <row r="7" spans="1:11">
      <c r="B7" s="6"/>
      <c r="C7" s="3"/>
      <c r="D7" s="3"/>
      <c r="E7" s="3"/>
      <c r="F7" s="3"/>
      <c r="G7" s="355"/>
      <c r="H7" s="355"/>
      <c r="I7" s="3"/>
      <c r="J7" s="355"/>
      <c r="K7" s="152"/>
    </row>
    <row r="8" spans="1:11">
      <c r="A8" s="346" t="s">
        <v>441</v>
      </c>
      <c r="B8" s="346" t="s">
        <v>442</v>
      </c>
      <c r="C8" s="348">
        <f>AVERAGE(C4:C6)</f>
        <v>6064.5</v>
      </c>
      <c r="D8" s="348">
        <f t="shared" ref="D8:K8" si="0">AVERAGE(D4:D6)</f>
        <v>1817.8623333333333</v>
      </c>
      <c r="E8" s="348">
        <f t="shared" si="0"/>
        <v>6742.7934999999998</v>
      </c>
      <c r="F8" s="348">
        <f t="shared" si="0"/>
        <v>9173.1666666666661</v>
      </c>
      <c r="G8" s="347">
        <f t="shared" si="0"/>
        <v>3.1666666666666662E-2</v>
      </c>
      <c r="H8" s="347">
        <f t="shared" si="0"/>
        <v>1.2499999999999999E-2</v>
      </c>
      <c r="I8" s="348">
        <f t="shared" si="0"/>
        <v>696.83333333333337</v>
      </c>
      <c r="J8" s="347">
        <f t="shared" si="0"/>
        <v>7.449043227296899E-2</v>
      </c>
      <c r="K8" s="359">
        <f t="shared" si="0"/>
        <v>15.371347018279891</v>
      </c>
    </row>
    <row r="9" spans="1:11">
      <c r="A9" s="346" t="s">
        <v>443</v>
      </c>
      <c r="B9" s="346" t="s">
        <v>442</v>
      </c>
      <c r="C9" s="348">
        <f>MEDIAN(C4:C6)</f>
        <v>6064.5</v>
      </c>
      <c r="D9" s="348">
        <f t="shared" ref="D9:K9" si="1">MEDIAN(D4:D6)</f>
        <v>2050.587</v>
      </c>
      <c r="E9" s="348">
        <f t="shared" si="1"/>
        <v>6742.7934999999998</v>
      </c>
      <c r="F9" s="348">
        <f t="shared" si="1"/>
        <v>10058</v>
      </c>
      <c r="G9" s="347">
        <f t="shared" si="1"/>
        <v>8.9999999999999993E-3</v>
      </c>
      <c r="H9" s="347">
        <f t="shared" si="1"/>
        <v>1.2500000000000001E-2</v>
      </c>
      <c r="I9" s="348">
        <f t="shared" si="1"/>
        <v>477</v>
      </c>
      <c r="J9" s="347">
        <f t="shared" si="1"/>
        <v>5.4229300398147398E-2</v>
      </c>
      <c r="K9" s="359">
        <f t="shared" si="1"/>
        <v>15.371347018279891</v>
      </c>
    </row>
    <row r="10" spans="1:11">
      <c r="A10" s="150" t="s">
        <v>444</v>
      </c>
      <c r="B10" s="150"/>
      <c r="C10" s="150"/>
      <c r="D10" s="150"/>
      <c r="E10" s="150"/>
      <c r="F10" s="150"/>
      <c r="G10" s="353"/>
      <c r="H10" s="353"/>
      <c r="I10" s="150"/>
      <c r="J10" s="353"/>
      <c r="K10" s="360"/>
    </row>
    <row r="11" spans="1:11">
      <c r="A11" t="s">
        <v>445</v>
      </c>
      <c r="B11" s="6" t="s">
        <v>446</v>
      </c>
      <c r="C11" s="3">
        <v>652505</v>
      </c>
      <c r="D11" s="3">
        <v>38190</v>
      </c>
      <c r="E11" s="3">
        <v>690035</v>
      </c>
      <c r="F11" s="3">
        <v>665035</v>
      </c>
      <c r="G11" s="349">
        <v>4.7E-2</v>
      </c>
      <c r="H11" s="349">
        <v>4.4999999999999998E-2</v>
      </c>
      <c r="I11" s="3">
        <v>40934</v>
      </c>
      <c r="J11" s="355">
        <v>6.2E-2</v>
      </c>
      <c r="K11" s="152">
        <v>16.899999999999999</v>
      </c>
    </row>
    <row r="12" spans="1:11">
      <c r="A12" t="s">
        <v>447</v>
      </c>
      <c r="B12" s="6" t="s">
        <v>448</v>
      </c>
      <c r="C12" s="3">
        <v>11425</v>
      </c>
      <c r="D12" s="3">
        <v>579</v>
      </c>
      <c r="E12" s="3">
        <v>20406</v>
      </c>
      <c r="F12" s="3">
        <v>204.06</v>
      </c>
      <c r="G12" s="349">
        <v>3.4000000000000002E-2</v>
      </c>
      <c r="H12" s="349">
        <v>2.5000000000000001E-2</v>
      </c>
      <c r="I12" s="3">
        <v>1907</v>
      </c>
      <c r="J12" s="355">
        <v>9.2999999999999999E-2</v>
      </c>
      <c r="K12" s="152">
        <v>6.3</v>
      </c>
    </row>
    <row r="13" spans="1:11">
      <c r="A13" t="s">
        <v>449</v>
      </c>
      <c r="B13" s="6" t="s">
        <v>450</v>
      </c>
      <c r="C13" s="3">
        <v>392918</v>
      </c>
      <c r="D13" s="3">
        <v>-4009</v>
      </c>
      <c r="E13" s="3">
        <v>254453</v>
      </c>
      <c r="F13" s="3">
        <v>254453</v>
      </c>
      <c r="G13" s="349">
        <v>0.05</v>
      </c>
      <c r="H13" s="349">
        <v>5.2999999999999999E-2</v>
      </c>
      <c r="I13" s="3">
        <v>11522</v>
      </c>
      <c r="J13" s="355">
        <v>4.4999999999999998E-2</v>
      </c>
      <c r="K13" s="152">
        <v>33.799999999999997</v>
      </c>
    </row>
    <row r="14" spans="1:11">
      <c r="A14" s="164" t="s">
        <v>441</v>
      </c>
      <c r="B14" s="164"/>
      <c r="C14" s="165">
        <f>AVERAGE(C11:C13)</f>
        <v>352282.66666666669</v>
      </c>
      <c r="D14" s="165">
        <f t="shared" ref="D14:J14" si="2">AVERAGE(D11:D13)</f>
        <v>11586.666666666666</v>
      </c>
      <c r="E14" s="165">
        <f t="shared" si="2"/>
        <v>321631.33333333331</v>
      </c>
      <c r="F14" s="165">
        <f t="shared" si="2"/>
        <v>306564.02</v>
      </c>
      <c r="G14" s="356">
        <f t="shared" si="2"/>
        <v>4.3666666666666666E-2</v>
      </c>
      <c r="H14" s="356">
        <f t="shared" si="2"/>
        <v>4.1000000000000002E-2</v>
      </c>
      <c r="I14" s="165">
        <f t="shared" si="2"/>
        <v>18121</v>
      </c>
      <c r="J14" s="356">
        <f t="shared" si="2"/>
        <v>6.6666666666666666E-2</v>
      </c>
      <c r="K14" s="166">
        <f>AVERAGE(K11:K13)</f>
        <v>19</v>
      </c>
    </row>
    <row r="15" spans="1:11">
      <c r="A15" s="164" t="s">
        <v>443</v>
      </c>
      <c r="B15" s="164"/>
      <c r="C15" s="165">
        <f>MEDIAN(C11:C13)</f>
        <v>392918</v>
      </c>
      <c r="D15" s="165">
        <f t="shared" ref="D15:J15" si="3">MEDIAN(D11:D13)</f>
        <v>579</v>
      </c>
      <c r="E15" s="165">
        <f t="shared" si="3"/>
        <v>254453</v>
      </c>
      <c r="F15" s="165">
        <f t="shared" si="3"/>
        <v>254453</v>
      </c>
      <c r="G15" s="356">
        <f t="shared" si="3"/>
        <v>4.7E-2</v>
      </c>
      <c r="H15" s="356">
        <f t="shared" si="3"/>
        <v>4.4999999999999998E-2</v>
      </c>
      <c r="I15" s="165">
        <f t="shared" si="3"/>
        <v>11522</v>
      </c>
      <c r="J15" s="356">
        <f t="shared" si="3"/>
        <v>6.2E-2</v>
      </c>
      <c r="K15" s="166">
        <f>MEDIAN(K11:K13)</f>
        <v>16.899999999999999</v>
      </c>
    </row>
    <row r="16" spans="1:11">
      <c r="C16" s="3"/>
      <c r="E16" s="3"/>
      <c r="F16" s="3"/>
      <c r="G16" s="355"/>
      <c r="H16" s="355"/>
      <c r="I16" s="3"/>
      <c r="J16" s="355"/>
      <c r="K16" s="152"/>
    </row>
    <row r="17" spans="1:11">
      <c r="A17" s="150" t="s">
        <v>451</v>
      </c>
      <c r="B17" s="150"/>
      <c r="C17" s="150"/>
      <c r="D17" s="150"/>
      <c r="E17" s="150"/>
      <c r="F17" s="150"/>
      <c r="G17" s="353"/>
      <c r="H17" s="353"/>
      <c r="I17" s="150"/>
      <c r="J17" s="353"/>
      <c r="K17" s="360"/>
    </row>
    <row r="18" spans="1:11">
      <c r="A18" t="s">
        <v>452</v>
      </c>
      <c r="B18" s="6" t="s">
        <v>453</v>
      </c>
      <c r="C18" s="3">
        <v>17731</v>
      </c>
      <c r="D18" s="3">
        <v>5819</v>
      </c>
      <c r="E18" s="3">
        <v>23550</v>
      </c>
      <c r="F18" s="3">
        <v>39677</v>
      </c>
      <c r="G18" s="349">
        <v>0.05</v>
      </c>
      <c r="H18" s="349">
        <v>1.4E-2</v>
      </c>
      <c r="I18" s="3">
        <v>3019</v>
      </c>
      <c r="J18" s="355">
        <v>7.5999999999999998E-2</v>
      </c>
      <c r="K18" s="152">
        <v>7.8</v>
      </c>
    </row>
    <row r="19" spans="1:11">
      <c r="A19" t="s">
        <v>454</v>
      </c>
      <c r="B19" s="6" t="s">
        <v>455</v>
      </c>
      <c r="C19" s="3">
        <v>14374</v>
      </c>
      <c r="D19" s="3">
        <v>2858</v>
      </c>
      <c r="E19" s="3">
        <v>17232</v>
      </c>
      <c r="F19" s="3">
        <v>30966</v>
      </c>
      <c r="G19" s="350">
        <v>4.7E-2</v>
      </c>
      <c r="H19" s="351">
        <v>1.7999999999999999E-2</v>
      </c>
      <c r="I19" s="3">
        <v>2629</v>
      </c>
      <c r="J19" s="355">
        <v>8.5000000000000006E-2</v>
      </c>
      <c r="K19" s="152">
        <v>6.6</v>
      </c>
    </row>
    <row r="20" spans="1:11">
      <c r="A20" t="s">
        <v>456</v>
      </c>
      <c r="B20" s="6" t="s">
        <v>457</v>
      </c>
      <c r="C20" s="3">
        <v>8525</v>
      </c>
      <c r="D20" s="3">
        <v>8230</v>
      </c>
      <c r="E20" s="3">
        <v>16755</v>
      </c>
      <c r="F20" s="3">
        <v>4263</v>
      </c>
      <c r="G20" s="350">
        <v>6.2E-2</v>
      </c>
      <c r="H20" s="351">
        <v>-0.04</v>
      </c>
      <c r="I20" s="3">
        <v>4263</v>
      </c>
      <c r="J20" s="355">
        <v>2.9000000000000001E-2</v>
      </c>
      <c r="K20" s="152">
        <v>3.9</v>
      </c>
    </row>
    <row r="21" spans="1:11">
      <c r="A21" s="164" t="s">
        <v>441</v>
      </c>
      <c r="B21" s="164"/>
      <c r="C21" s="165">
        <f>AVERAGE(C18:C20)</f>
        <v>13543.333333333334</v>
      </c>
      <c r="D21" s="165">
        <f t="shared" ref="D21:J21" si="4">AVERAGE(D18:D20)</f>
        <v>5635.666666666667</v>
      </c>
      <c r="E21" s="165">
        <f t="shared" si="4"/>
        <v>19179</v>
      </c>
      <c r="F21" s="165">
        <f t="shared" si="4"/>
        <v>24968.666666666668</v>
      </c>
      <c r="G21" s="356">
        <f t="shared" si="4"/>
        <v>5.2999999999999999E-2</v>
      </c>
      <c r="H21" s="356">
        <f t="shared" si="4"/>
        <v>-2.6666666666666666E-3</v>
      </c>
      <c r="I21" s="165">
        <f t="shared" si="4"/>
        <v>3303.6666666666665</v>
      </c>
      <c r="J21" s="356">
        <f t="shared" si="4"/>
        <v>6.3333333333333339E-2</v>
      </c>
      <c r="K21" s="166">
        <f>AVERAGE(K18:K20)</f>
        <v>6.0999999999999988</v>
      </c>
    </row>
    <row r="22" spans="1:11">
      <c r="A22" s="164" t="s">
        <v>443</v>
      </c>
      <c r="B22" s="164"/>
      <c r="C22" s="165">
        <f>MEDIAN(C18:C20)</f>
        <v>14374</v>
      </c>
      <c r="D22" s="165">
        <f t="shared" ref="D22:J22" si="5">MEDIAN(D18:D20)</f>
        <v>5819</v>
      </c>
      <c r="E22" s="165">
        <f t="shared" si="5"/>
        <v>17232</v>
      </c>
      <c r="F22" s="165">
        <f t="shared" si="5"/>
        <v>30966</v>
      </c>
      <c r="G22" s="356">
        <f t="shared" si="5"/>
        <v>0.05</v>
      </c>
      <c r="H22" s="356">
        <f t="shared" si="5"/>
        <v>1.4E-2</v>
      </c>
      <c r="I22" s="165">
        <f t="shared" si="5"/>
        <v>3019</v>
      </c>
      <c r="J22" s="356">
        <f t="shared" si="5"/>
        <v>7.5999999999999998E-2</v>
      </c>
      <c r="K22" s="166">
        <f>MEDIAN(K18:K20)</f>
        <v>6.6</v>
      </c>
    </row>
    <row r="24" spans="1:11">
      <c r="A24" s="150" t="s">
        <v>458</v>
      </c>
      <c r="B24" s="150"/>
      <c r="C24" s="150"/>
      <c r="D24" s="150"/>
      <c r="E24" s="150"/>
      <c r="F24" s="150"/>
      <c r="G24" s="353"/>
      <c r="H24" s="353"/>
      <c r="I24" s="150"/>
      <c r="J24" s="353"/>
      <c r="K24" s="360"/>
    </row>
    <row r="25" spans="1:11">
      <c r="A25" t="s">
        <v>459</v>
      </c>
      <c r="B25" t="s">
        <v>460</v>
      </c>
      <c r="C25" s="3">
        <v>4353</v>
      </c>
      <c r="D25" s="3">
        <v>2360</v>
      </c>
      <c r="E25" s="3">
        <v>6713</v>
      </c>
      <c r="F25" s="3">
        <v>23509</v>
      </c>
      <c r="G25" s="355">
        <v>-3.5000000000000003E-2</v>
      </c>
      <c r="H25" s="355">
        <v>-0.02</v>
      </c>
      <c r="I25" s="3">
        <v>2304</v>
      </c>
      <c r="J25" s="355">
        <v>9.8000000000000004E-2</v>
      </c>
      <c r="K25" s="152">
        <v>2.9</v>
      </c>
    </row>
    <row r="26" spans="1:11">
      <c r="A26" t="s">
        <v>461</v>
      </c>
      <c r="B26" t="s">
        <v>462</v>
      </c>
      <c r="C26" s="3">
        <v>3834</v>
      </c>
      <c r="D26" s="3">
        <v>1936</v>
      </c>
      <c r="E26" s="3">
        <v>5770</v>
      </c>
      <c r="F26" s="3">
        <v>14969</v>
      </c>
      <c r="G26" s="301">
        <v>2.1999999999999999E-2</v>
      </c>
      <c r="H26" s="301">
        <v>3.5999999999999997E-2</v>
      </c>
      <c r="I26" s="3">
        <v>1088</v>
      </c>
      <c r="J26" s="355">
        <v>7.2999999999999995E-2</v>
      </c>
      <c r="K26" s="152">
        <v>5.3</v>
      </c>
    </row>
    <row r="27" spans="1:11">
      <c r="A27" s="164" t="s">
        <v>441</v>
      </c>
      <c r="B27" s="164"/>
      <c r="C27" s="165">
        <f>AVERAGE(C25:C26)</f>
        <v>4093.5</v>
      </c>
      <c r="D27" s="165">
        <f t="shared" ref="D27:J27" si="6">AVERAGE(D25:D26)</f>
        <v>2148</v>
      </c>
      <c r="E27" s="165">
        <f t="shared" si="6"/>
        <v>6241.5</v>
      </c>
      <c r="F27" s="165">
        <f t="shared" si="6"/>
        <v>19239</v>
      </c>
      <c r="G27" s="356">
        <f t="shared" si="6"/>
        <v>-6.5000000000000023E-3</v>
      </c>
      <c r="H27" s="356">
        <f t="shared" si="6"/>
        <v>7.9999999999999984E-3</v>
      </c>
      <c r="I27" s="165">
        <f t="shared" si="6"/>
        <v>1696</v>
      </c>
      <c r="J27" s="356">
        <f t="shared" si="6"/>
        <v>8.5499999999999993E-2</v>
      </c>
      <c r="K27" s="166">
        <f>AVERAGE(K24:K26)</f>
        <v>4.0999999999999996</v>
      </c>
    </row>
    <row r="28" spans="1:11">
      <c r="A28" s="164" t="s">
        <v>443</v>
      </c>
      <c r="B28" s="164"/>
      <c r="C28" s="165">
        <f>MEDIAN(C25:C26)</f>
        <v>4093.5</v>
      </c>
      <c r="D28" s="165">
        <f t="shared" ref="D28:J28" si="7">MEDIAN(D25:D26)</f>
        <v>2148</v>
      </c>
      <c r="E28" s="165">
        <f t="shared" si="7"/>
        <v>6241.5</v>
      </c>
      <c r="F28" s="165">
        <f t="shared" si="7"/>
        <v>19239</v>
      </c>
      <c r="G28" s="356">
        <f t="shared" si="7"/>
        <v>-6.5000000000000023E-3</v>
      </c>
      <c r="H28" s="356">
        <f t="shared" si="7"/>
        <v>7.9999999999999967E-3</v>
      </c>
      <c r="I28" s="165">
        <f t="shared" si="7"/>
        <v>1696</v>
      </c>
      <c r="J28" s="356">
        <f t="shared" si="7"/>
        <v>8.5499999999999993E-2</v>
      </c>
      <c r="K28" s="166">
        <f>MEDIAN(K24:K26)</f>
        <v>4.0999999999999996</v>
      </c>
    </row>
  </sheetData>
  <mergeCells count="1">
    <mergeCell ref="B1:D1"/>
  </mergeCells>
  <pageMargins left="0.7" right="0.7" top="0.75" bottom="0.75" header="0.3" footer="0.3"/>
  <pageSetup scale="44" fitToHeight="2" orientation="landscape"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57532-75B9-4FB0-9AB4-994FC1FB20A6}">
  <sheetPr filterMode="1">
    <tabColor rgb="FF40936B"/>
    <pageSetUpPr fitToPage="1"/>
  </sheetPr>
  <dimension ref="A1:L33"/>
  <sheetViews>
    <sheetView showGridLines="0" view="pageBreakPreview" topLeftCell="B15" zoomScaleNormal="85" zoomScaleSheetLayoutView="100" workbookViewId="0">
      <selection activeCell="D28" sqref="D28"/>
    </sheetView>
  </sheetViews>
  <sheetFormatPr defaultColWidth="8.85546875" defaultRowHeight="15" outlineLevelRow="1" outlineLevelCol="1"/>
  <cols>
    <col min="1" max="1" width="9.42578125" hidden="1" customWidth="1" outlineLevel="1"/>
    <col min="2" max="2" width="29.42578125" customWidth="1" collapsed="1"/>
    <col min="3" max="3" width="12.140625" customWidth="1"/>
    <col min="4" max="4" width="12.28515625" customWidth="1"/>
    <col min="5" max="7" width="12.42578125" customWidth="1"/>
    <col min="8" max="8" width="27.140625" customWidth="1"/>
    <col min="9" max="9" width="25.85546875" customWidth="1"/>
  </cols>
  <sheetData>
    <row r="1" spans="1:12" hidden="1" outlineLevel="1">
      <c r="A1" s="39"/>
    </row>
    <row r="2" spans="1:12" hidden="1" outlineLevel="1">
      <c r="B2" s="16" t="s">
        <v>181</v>
      </c>
      <c r="C2" t="s">
        <v>182</v>
      </c>
    </row>
    <row r="3" spans="1:12" hidden="1" outlineLevel="1">
      <c r="B3" s="53" t="e">
        <f>+#REF!</f>
        <v>#REF!</v>
      </c>
      <c r="C3" s="50" t="e">
        <f>+#REF!</f>
        <v>#REF!</v>
      </c>
    </row>
    <row r="4" spans="1:12" hidden="1" outlineLevel="1" collapsed="1">
      <c r="B4" t="e">
        <f>#REF!</f>
        <v>#REF!</v>
      </c>
      <c r="C4" s="8" t="e">
        <f>+IF(C3=B3,"OK","ERROR")</f>
        <v>#REF!</v>
      </c>
    </row>
    <row r="5" spans="1:12" collapsed="1">
      <c r="B5" s="4"/>
    </row>
    <row r="6" spans="1:12">
      <c r="B6" s="51" t="e">
        <f>+"Current FYE: "&amp;TEXT(#REF!,"MMM ")&amp;TEXT(#REF!,"")</f>
        <v>#REF!</v>
      </c>
    </row>
    <row r="8" spans="1:12" ht="23.25">
      <c r="B8" s="131" t="s">
        <v>463</v>
      </c>
    </row>
    <row r="10" spans="1:12">
      <c r="B10" s="62" t="s">
        <v>464</v>
      </c>
      <c r="D10" s="62" t="s">
        <v>465</v>
      </c>
      <c r="E10" s="62" t="s">
        <v>466</v>
      </c>
      <c r="F10" s="62" t="s">
        <v>467</v>
      </c>
      <c r="G10" s="62" t="s">
        <v>468</v>
      </c>
      <c r="H10" s="62" t="s">
        <v>469</v>
      </c>
    </row>
    <row r="11" spans="1:12">
      <c r="A11" t="e">
        <f>IF(#REF!&lt;1,"hide","")</f>
        <v>#REF!</v>
      </c>
      <c r="B11" t="s">
        <v>470</v>
      </c>
      <c r="D11" s="303">
        <f>D27/(1+$C$18)^D12</f>
        <v>47927.184575681043</v>
      </c>
      <c r="E11" s="303">
        <f ca="1">E27/(1+$C$18)^E12</f>
        <v>52596.419787763582</v>
      </c>
      <c r="F11" s="303">
        <f t="shared" ref="E11:G11" ca="1" si="0">F27/(1+$C$18)^F12</f>
        <v>58392.460284546651</v>
      </c>
      <c r="G11" s="303">
        <f t="shared" ca="1" si="0"/>
        <v>26895.194031840598</v>
      </c>
    </row>
    <row r="12" spans="1:12">
      <c r="B12" t="s">
        <v>471</v>
      </c>
      <c r="D12">
        <v>1</v>
      </c>
      <c r="E12">
        <v>2</v>
      </c>
      <c r="F12">
        <v>3</v>
      </c>
      <c r="G12">
        <v>4</v>
      </c>
      <c r="I12" s="271" t="s">
        <v>472</v>
      </c>
      <c r="J12" s="1"/>
      <c r="K12" s="1"/>
    </row>
    <row r="13" spans="1:12">
      <c r="B13" s="1" t="s">
        <v>473</v>
      </c>
      <c r="C13" s="132">
        <f ca="1">G11*(1+C19)</f>
        <v>27164.145972159004</v>
      </c>
      <c r="I13" s="445" t="s">
        <v>474</v>
      </c>
      <c r="J13" s="446">
        <f>'Capital Structure'!D21/('Capital Structure'!D21+'Capital Structure'!D18)</f>
        <v>0.43869438934442917</v>
      </c>
      <c r="L13" t="s">
        <v>475</v>
      </c>
    </row>
    <row r="14" spans="1:12">
      <c r="B14" s="1" t="s">
        <v>476</v>
      </c>
      <c r="C14" s="132">
        <f ca="1">C13/(C18-C19)</f>
        <v>296569.81693149352</v>
      </c>
      <c r="I14" s="445" t="s">
        <v>477</v>
      </c>
      <c r="J14" s="447">
        <f>J30+(J33*J32)</f>
        <v>0.12573699999999999</v>
      </c>
    </row>
    <row r="15" spans="1:12">
      <c r="B15" s="29" t="s">
        <v>478</v>
      </c>
      <c r="C15" s="132">
        <f ca="1">C14/(1+C18)^(G12)</f>
        <v>201390.97745755123</v>
      </c>
      <c r="E15" s="17"/>
      <c r="F15" s="17"/>
      <c r="G15" s="17"/>
      <c r="I15" s="448" t="s">
        <v>479</v>
      </c>
      <c r="J15" s="446">
        <f>1-J13</f>
        <v>0.56130561065557083</v>
      </c>
      <c r="L15" t="s">
        <v>480</v>
      </c>
    </row>
    <row r="16" spans="1:12">
      <c r="B16" s="28" t="s">
        <v>126</v>
      </c>
      <c r="C16" s="132">
        <f ca="1">SUM(D11:G11)+C15</f>
        <v>387202.23613738309</v>
      </c>
      <c r="E16" s="17"/>
      <c r="F16" s="17"/>
      <c r="G16" s="17"/>
      <c r="I16" s="448" t="s">
        <v>481</v>
      </c>
      <c r="J16" s="446">
        <f>(J21*J22)+(J23*J24)</f>
        <v>0.10471590207107326</v>
      </c>
    </row>
    <row r="17" spans="2:12">
      <c r="B17" s="28"/>
      <c r="E17" s="17"/>
      <c r="F17" s="17"/>
      <c r="G17" s="17"/>
      <c r="I17" s="448" t="s">
        <v>482</v>
      </c>
      <c r="J17" s="446">
        <v>0.21</v>
      </c>
    </row>
    <row r="18" spans="2:12">
      <c r="B18" s="28" t="s">
        <v>483</v>
      </c>
      <c r="C18" s="133">
        <f>J18</f>
        <v>0.10159443888530914</v>
      </c>
      <c r="E18" s="17"/>
      <c r="F18" s="17"/>
      <c r="G18" s="17"/>
      <c r="I18" s="299" t="s">
        <v>484</v>
      </c>
      <c r="J18" s="302">
        <f>(J13*J14)+(J15*J16*(1-J17))</f>
        <v>0.10159443888530914</v>
      </c>
      <c r="L18" s="134"/>
    </row>
    <row r="19" spans="2:12">
      <c r="B19" s="28" t="s">
        <v>485</v>
      </c>
      <c r="C19" s="133">
        <v>0.01</v>
      </c>
      <c r="E19" s="17"/>
      <c r="F19" s="17"/>
      <c r="G19" s="17"/>
      <c r="H19" s="17"/>
    </row>
    <row r="20" spans="2:12">
      <c r="B20" s="28"/>
      <c r="E20" s="17"/>
      <c r="F20" s="17"/>
      <c r="G20" s="17"/>
      <c r="H20" s="17"/>
      <c r="I20" s="271" t="s">
        <v>486</v>
      </c>
    </row>
    <row r="21" spans="2:12">
      <c r="B21" s="135" t="s">
        <v>487</v>
      </c>
      <c r="E21" s="17"/>
      <c r="F21" s="17"/>
      <c r="G21" s="17"/>
      <c r="H21" s="17"/>
      <c r="I21" s="443" t="s">
        <v>488</v>
      </c>
      <c r="J21" s="302">
        <f>'Capital Structure'!D13/'Capital Structure'!D18</f>
        <v>0.67850408037194787</v>
      </c>
    </row>
    <row r="22" spans="2:12">
      <c r="B22" s="28" t="s">
        <v>79</v>
      </c>
      <c r="D22" s="136">
        <f>'Income Statement'!G33</f>
        <v>205900</v>
      </c>
      <c r="E22" s="136">
        <f ca="1">'Income Statement'!H33</f>
        <v>202812.91738474602</v>
      </c>
      <c r="F22" s="136">
        <f ca="1">'Income Statement'!I33</f>
        <v>247959.5590637289</v>
      </c>
      <c r="G22" s="136">
        <f ca="1">'Income Statement'!J33</f>
        <v>296817.05144674005</v>
      </c>
      <c r="H22" s="17"/>
      <c r="I22" s="444" t="s">
        <v>489</v>
      </c>
      <c r="J22" s="302">
        <f>'Capital Structure'!K44</f>
        <v>9.7000000000000003E-2</v>
      </c>
    </row>
    <row r="23" spans="2:12">
      <c r="B23" s="1" t="s">
        <v>490</v>
      </c>
      <c r="D23" s="136">
        <f>('Balance Sheet'!G5-'Balance Sheet'!F5)+('Balance Sheet'!G6-'Balance Sheet'!F6)</f>
        <v>-54991</v>
      </c>
      <c r="E23" s="136">
        <f ca="1">('Balance Sheet'!H5-'Balance Sheet'!G5)+('Balance Sheet'!H6-'Balance Sheet'!G6)</f>
        <v>-13092.110431966546</v>
      </c>
      <c r="F23" s="136">
        <f ca="1">('Balance Sheet'!I5-'Balance Sheet'!H5)+('Balance Sheet'!I6-'Balance Sheet'!H6)</f>
        <v>-6327.505422773982</v>
      </c>
      <c r="G23" s="136">
        <f ca="1">('Balance Sheet'!J5-'Balance Sheet'!I5)+('Balance Sheet'!J6-'Balance Sheet'!I6)</f>
        <v>77.013478183936968</v>
      </c>
      <c r="H23" s="17"/>
      <c r="I23" s="443" t="s">
        <v>491</v>
      </c>
      <c r="J23" s="302">
        <f>1-J21</f>
        <v>0.32149591962805213</v>
      </c>
    </row>
    <row r="24" spans="2:12">
      <c r="B24" s="28" t="s">
        <v>492</v>
      </c>
      <c r="D24" s="136">
        <f>'Balance Sheet'!G19-'Balance Sheet'!F19</f>
        <v>-39915</v>
      </c>
      <c r="E24" s="136">
        <f ca="1">'Balance Sheet'!H19-'Balance Sheet'!G19</f>
        <v>-441.96822598099243</v>
      </c>
      <c r="F24" s="136">
        <f ca="1">'Balance Sheet'!I19-'Balance Sheet'!H19</f>
        <v>12252.799349607085</v>
      </c>
      <c r="G24" s="136">
        <f ca="1">'Balance Sheet'!J19-'Balance Sheet'!I19</f>
        <v>17067.253789933806</v>
      </c>
      <c r="H24" s="17"/>
      <c r="I24" s="444" t="s">
        <v>493</v>
      </c>
      <c r="J24" s="302">
        <f>'Capital Structure'!K54</f>
        <v>0.121</v>
      </c>
    </row>
    <row r="25" spans="2:12">
      <c r="B25" s="28" t="s">
        <v>494</v>
      </c>
      <c r="D25" s="136">
        <f>'Valuation Assignment'!E74</f>
        <v>167800</v>
      </c>
      <c r="E25" s="136">
        <f ca="1">'Valuation Assignment'!F74</f>
        <v>150000</v>
      </c>
      <c r="F25" s="136">
        <f ca="1">'Valuation Assignment'!G74</f>
        <v>175000</v>
      </c>
      <c r="G25" s="136">
        <f ca="1">'Valuation Assignment'!H74</f>
        <v>250000</v>
      </c>
    </row>
    <row r="26" spans="2:12">
      <c r="B26" s="28" t="s">
        <v>495</v>
      </c>
      <c r="D26" s="137">
        <f>MAX('Income Statement'!G20*0.21,0)</f>
        <v>379.68</v>
      </c>
      <c r="E26" s="137">
        <f ca="1">MAX('Income Statement'!H20*0.21,0)</f>
        <v>1636.7620257966639</v>
      </c>
      <c r="F26" s="137">
        <f ca="1">MAX('Income Statement'!I20*0.21,0)</f>
        <v>13481.044434633068</v>
      </c>
      <c r="G26" s="137">
        <f ca="1">MAX('Income Statement'!J20*0.21,0)</f>
        <v>24201.233577252911</v>
      </c>
      <c r="H26" t="s">
        <v>496</v>
      </c>
    </row>
    <row r="27" spans="2:12">
      <c r="B27" s="28" t="s">
        <v>497</v>
      </c>
      <c r="D27" s="136">
        <f>D22-D23+D24-D25-D26</f>
        <v>52796.32</v>
      </c>
      <c r="E27" s="136">
        <f t="shared" ref="E27:G27" ca="1" si="1">E22-E23+E24-E25-E26</f>
        <v>63826.29756493491</v>
      </c>
      <c r="F27" s="136">
        <f t="shared" ca="1" si="1"/>
        <v>78058.819401476925</v>
      </c>
      <c r="G27" s="136">
        <f t="shared" ca="1" si="1"/>
        <v>39606.058181237</v>
      </c>
      <c r="H27" t="s">
        <v>318</v>
      </c>
    </row>
    <row r="29" spans="2:12">
      <c r="I29" s="1" t="s">
        <v>498</v>
      </c>
      <c r="J29" s="1"/>
    </row>
    <row r="30" spans="2:12">
      <c r="I30" s="443" t="s">
        <v>499</v>
      </c>
      <c r="J30" s="302">
        <v>4.3900000000000002E-2</v>
      </c>
    </row>
    <row r="31" spans="2:12">
      <c r="I31" s="443" t="s">
        <v>500</v>
      </c>
      <c r="J31" s="302">
        <v>0.04</v>
      </c>
    </row>
    <row r="32" spans="2:12">
      <c r="I32" s="443" t="s">
        <v>501</v>
      </c>
      <c r="J32" s="302">
        <v>4.3299999999999998E-2</v>
      </c>
    </row>
    <row r="33" spans="9:10">
      <c r="I33" s="443" t="s">
        <v>502</v>
      </c>
      <c r="J33" s="443">
        <v>1.89</v>
      </c>
    </row>
  </sheetData>
  <autoFilter ref="A1:A31" xr:uid="{F21A19BA-6405-4026-A9BD-E9509C2F7702}">
    <filterColumn colId="0">
      <filters blank="1"/>
    </filterColumn>
  </autoFilter>
  <phoneticPr fontId="42" type="noConversion"/>
  <dataValidations count="1">
    <dataValidation type="list" allowBlank="1" showInputMessage="1" showErrorMessage="1" sqref="B3" xr:uid="{ECF7DB71-5988-4975-B274-9F6942F6944F}">
      <formula1>#REF!</formula1>
    </dataValidation>
  </dataValidations>
  <pageMargins left="0.25" right="0.25" top="0.25" bottom="0.25" header="0.3" footer="0.3"/>
  <pageSetup scale="75" orientation="landscape" horizontalDpi="300" verticalDpi="300"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6E086-0490-4AA2-AD20-E908096D7487}">
  <sheetPr filterMode="1">
    <tabColor rgb="FF40936B"/>
    <pageSetUpPr fitToPage="1"/>
  </sheetPr>
  <dimension ref="A1:P37"/>
  <sheetViews>
    <sheetView showGridLines="0" view="pageBreakPreview" topLeftCell="B15" zoomScaleNormal="85" zoomScaleSheetLayoutView="100" workbookViewId="0">
      <selection activeCell="E18" sqref="E18"/>
    </sheetView>
  </sheetViews>
  <sheetFormatPr defaultColWidth="8.85546875" defaultRowHeight="15" outlineLevelRow="1" outlineLevelCol="1"/>
  <cols>
    <col min="1" max="1" width="9.42578125" hidden="1" customWidth="1" outlineLevel="1"/>
    <col min="2" max="2" width="29.42578125" customWidth="1" collapsed="1"/>
    <col min="3" max="4" width="12.42578125" customWidth="1"/>
    <col min="5" max="5" width="15.85546875" customWidth="1"/>
    <col min="6" max="6" width="12.42578125" customWidth="1"/>
    <col min="7" max="7" width="2.42578125" customWidth="1"/>
    <col min="8" max="8" width="11.42578125" customWidth="1"/>
    <col min="9" max="9" width="9.42578125" bestFit="1" customWidth="1"/>
  </cols>
  <sheetData>
    <row r="1" spans="1:16" hidden="1" outlineLevel="1">
      <c r="A1" s="39"/>
    </row>
    <row r="2" spans="1:16" hidden="1" outlineLevel="1">
      <c r="B2" s="16" t="s">
        <v>181</v>
      </c>
      <c r="C2" t="s">
        <v>182</v>
      </c>
      <c r="D2" t="e">
        <f>+HLOOKUP(D6,#REF!,2,FALSE)</f>
        <v>#REF!</v>
      </c>
    </row>
    <row r="3" spans="1:16" hidden="1" outlineLevel="1">
      <c r="B3" s="53" t="e">
        <f>+#REF!</f>
        <v>#REF!</v>
      </c>
      <c r="C3" s="50" t="e">
        <f>+#REF!</f>
        <v>#REF!</v>
      </c>
    </row>
    <row r="4" spans="1:16" hidden="1" outlineLevel="1" collapsed="1">
      <c r="B4" t="e">
        <f>#REF!</f>
        <v>#REF!</v>
      </c>
      <c r="C4" s="8" t="e">
        <f>+IF(C3=B3,"OK","ERROR")</f>
        <v>#REF!</v>
      </c>
    </row>
    <row r="5" spans="1:16" collapsed="1">
      <c r="B5" s="4"/>
    </row>
    <row r="6" spans="1:16">
      <c r="B6" s="51" t="s">
        <v>183</v>
      </c>
      <c r="C6" s="34"/>
      <c r="D6" s="54"/>
      <c r="E6" s="54"/>
      <c r="F6" s="54"/>
    </row>
    <row r="7" spans="1:16">
      <c r="B7" s="1" t="s">
        <v>438</v>
      </c>
      <c r="E7" s="413" t="s">
        <v>70</v>
      </c>
      <c r="F7" s="416"/>
    </row>
    <row r="8" spans="1:16">
      <c r="B8" s="103">
        <v>45748</v>
      </c>
      <c r="C8" s="62" t="s">
        <v>190</v>
      </c>
      <c r="D8" s="62" t="s">
        <v>191</v>
      </c>
      <c r="E8" s="62" t="s">
        <v>192</v>
      </c>
      <c r="F8" s="62" t="s">
        <v>193</v>
      </c>
      <c r="H8" s="97" t="s">
        <v>194</v>
      </c>
      <c r="I8" s="97" t="s">
        <v>195</v>
      </c>
      <c r="J8" s="97" t="s">
        <v>196</v>
      </c>
      <c r="K8" s="97" t="s">
        <v>197</v>
      </c>
      <c r="L8" s="97" t="s">
        <v>198</v>
      </c>
    </row>
    <row r="9" spans="1:16">
      <c r="A9" t="str">
        <f>IF(D9&lt;1,"hide","")</f>
        <v/>
      </c>
      <c r="B9" t="s">
        <v>503</v>
      </c>
      <c r="C9" s="115"/>
      <c r="D9" s="336">
        <v>125000</v>
      </c>
      <c r="E9" s="36"/>
      <c r="F9" s="36"/>
    </row>
    <row r="10" spans="1:16">
      <c r="B10" t="s">
        <v>199</v>
      </c>
      <c r="C10" s="336"/>
      <c r="D10" s="337">
        <v>0</v>
      </c>
      <c r="E10" s="98"/>
      <c r="F10" s="98"/>
    </row>
    <row r="11" spans="1:16">
      <c r="B11" t="s">
        <v>200</v>
      </c>
      <c r="C11" s="336">
        <v>750000</v>
      </c>
      <c r="D11" s="336">
        <v>120500</v>
      </c>
      <c r="E11" s="36">
        <f>D11</f>
        <v>120500</v>
      </c>
      <c r="F11" s="36">
        <f>E11</f>
        <v>120500</v>
      </c>
      <c r="H11" t="s">
        <v>201</v>
      </c>
      <c r="I11" s="94">
        <v>47176</v>
      </c>
      <c r="J11">
        <v>100</v>
      </c>
    </row>
    <row r="12" spans="1:16">
      <c r="A12" t="str">
        <f>IF(D12&lt;1,"hide","")</f>
        <v/>
      </c>
      <c r="B12" t="s">
        <v>202</v>
      </c>
      <c r="C12" s="336"/>
      <c r="D12" s="336">
        <v>2300000</v>
      </c>
      <c r="E12" s="43">
        <f>D12</f>
        <v>2300000</v>
      </c>
      <c r="F12" s="43">
        <f>E12</f>
        <v>2300000</v>
      </c>
      <c r="H12" t="s">
        <v>504</v>
      </c>
      <c r="I12" s="94">
        <v>46795</v>
      </c>
      <c r="J12">
        <v>100</v>
      </c>
      <c r="K12" s="197">
        <v>6.5000000000000002E-2</v>
      </c>
      <c r="L12" s="58" t="s">
        <v>74</v>
      </c>
    </row>
    <row r="13" spans="1:16">
      <c r="B13" s="9" t="s">
        <v>204</v>
      </c>
      <c r="C13" s="338"/>
      <c r="D13" s="339">
        <f>SUM(D11:D12)</f>
        <v>2420500</v>
      </c>
      <c r="E13" s="298">
        <f>D13/$D$26</f>
        <v>1.8913111423659947</v>
      </c>
      <c r="F13" s="298">
        <f>(F11+F12*J12/100)/D26</f>
        <v>1.8913111423659947</v>
      </c>
      <c r="N13" s="30"/>
      <c r="P13" s="30"/>
    </row>
    <row r="14" spans="1:16">
      <c r="B14" s="9" t="s">
        <v>205</v>
      </c>
      <c r="C14" s="338"/>
      <c r="D14" s="339">
        <f>D13</f>
        <v>2420500</v>
      </c>
      <c r="E14" s="196"/>
      <c r="F14" s="196"/>
    </row>
    <row r="15" spans="1:16">
      <c r="A15" t="str">
        <f>IF(D15&lt;1,"hide","")</f>
        <v/>
      </c>
      <c r="B15" t="s">
        <v>206</v>
      </c>
      <c r="C15" s="115"/>
      <c r="D15" s="336">
        <v>20120</v>
      </c>
      <c r="E15" s="43"/>
      <c r="F15" s="43"/>
      <c r="H15" s="3"/>
    </row>
    <row r="16" spans="1:16">
      <c r="B16" s="9" t="s">
        <v>207</v>
      </c>
      <c r="C16" s="338"/>
      <c r="D16" s="339">
        <f>SUM(D14:D15)</f>
        <v>2440620</v>
      </c>
      <c r="E16" s="55">
        <f>D16/D26</f>
        <v>1.9070323488045007</v>
      </c>
      <c r="F16" s="55">
        <f>E16</f>
        <v>1.9070323488045007</v>
      </c>
    </row>
    <row r="17" spans="2:16">
      <c r="B17" s="1"/>
      <c r="C17" s="340"/>
      <c r="D17" s="341"/>
      <c r="E17" s="38"/>
      <c r="F17" s="38"/>
    </row>
    <row r="18" spans="2:16">
      <c r="B18" t="s">
        <v>208</v>
      </c>
      <c r="C18" s="340"/>
      <c r="D18" s="341">
        <v>1200000</v>
      </c>
      <c r="E18" s="198">
        <f>D18</f>
        <v>1200000</v>
      </c>
      <c r="F18" s="198">
        <f>(J18/100)*E18</f>
        <v>1104000</v>
      </c>
      <c r="H18" s="195">
        <v>4.7500000000000001E-2</v>
      </c>
      <c r="I18" s="94">
        <v>46795</v>
      </c>
      <c r="J18">
        <v>92</v>
      </c>
      <c r="K18" s="197">
        <v>7.9000000000000001E-2</v>
      </c>
      <c r="L18" s="58" t="s">
        <v>505</v>
      </c>
    </row>
    <row r="19" spans="2:16">
      <c r="B19" s="19" t="s">
        <v>208</v>
      </c>
      <c r="C19" s="342"/>
      <c r="D19" s="343">
        <v>1150000</v>
      </c>
      <c r="E19" s="199">
        <f>D19</f>
        <v>1150000</v>
      </c>
      <c r="F19" s="199">
        <f>(J19/100)*E19</f>
        <v>1127000</v>
      </c>
      <c r="H19" s="195">
        <v>7.7499999999999999E-2</v>
      </c>
      <c r="I19" s="94">
        <v>47161</v>
      </c>
      <c r="J19">
        <v>98</v>
      </c>
      <c r="K19" s="197">
        <v>8.4000000000000005E-2</v>
      </c>
      <c r="L19" s="58" t="s">
        <v>505</v>
      </c>
      <c r="N19" s="30"/>
      <c r="P19" s="30"/>
    </row>
    <row r="20" spans="2:16">
      <c r="B20" s="1" t="s">
        <v>506</v>
      </c>
      <c r="C20" s="340"/>
      <c r="D20" s="341">
        <f>SUM(D18:D19)</f>
        <v>2350000</v>
      </c>
      <c r="E20" s="300">
        <f>D20/D26</f>
        <v>1.8362244100640726</v>
      </c>
      <c r="F20" s="300">
        <f>(D16+D18*J18/100+D19*J19/100)/D26</f>
        <v>3.6502734802312862</v>
      </c>
      <c r="H20" s="195"/>
      <c r="I20" s="94"/>
      <c r="K20" s="57"/>
      <c r="L20" s="58"/>
      <c r="N20" s="30"/>
      <c r="P20" s="30"/>
    </row>
    <row r="21" spans="2:16">
      <c r="C21" s="340"/>
      <c r="D21" s="341"/>
      <c r="E21" s="38"/>
      <c r="F21" s="38"/>
      <c r="H21" s="195"/>
      <c r="I21" s="94"/>
      <c r="K21" s="57"/>
      <c r="L21" s="58"/>
      <c r="N21" s="30"/>
      <c r="P21" s="30"/>
    </row>
    <row r="22" spans="2:16">
      <c r="B22" s="1" t="s">
        <v>210</v>
      </c>
      <c r="C22" s="340"/>
      <c r="D22" s="341">
        <f>D20+D16</f>
        <v>4790620</v>
      </c>
      <c r="E22" s="196">
        <f>SUM(E18:E19)/D26+E16</f>
        <v>3.743256758868573</v>
      </c>
      <c r="F22" s="196">
        <f>SUM(F18:F19)/D26+F16</f>
        <v>3.6502734802312862</v>
      </c>
      <c r="G22" s="5"/>
    </row>
    <row r="23" spans="2:16">
      <c r="B23" s="49" t="s">
        <v>211</v>
      </c>
      <c r="C23" s="342"/>
      <c r="D23" s="343">
        <v>-479000</v>
      </c>
      <c r="E23" s="200"/>
      <c r="F23" s="200"/>
    </row>
    <row r="24" spans="2:16">
      <c r="B24" s="1" t="s">
        <v>212</v>
      </c>
      <c r="C24" s="340"/>
      <c r="D24" s="341">
        <f>SUM(D22:D23)</f>
        <v>4311620</v>
      </c>
      <c r="E24" s="55">
        <f>E22+D23/D26</f>
        <v>3.3689795280512578</v>
      </c>
      <c r="F24" s="55">
        <f>F22+D23/D26</f>
        <v>3.2759962494139709</v>
      </c>
    </row>
    <row r="25" spans="2:16">
      <c r="B25" s="1"/>
      <c r="C25" s="340"/>
      <c r="D25" s="341"/>
      <c r="E25" s="196"/>
      <c r="F25" s="196"/>
    </row>
    <row r="26" spans="2:16">
      <c r="B26" s="1" t="s">
        <v>157</v>
      </c>
      <c r="C26" s="115"/>
      <c r="D26" s="340">
        <v>1279800</v>
      </c>
      <c r="E26" s="99"/>
      <c r="F26" s="99"/>
      <c r="P26" s="116"/>
    </row>
    <row r="27" spans="2:16">
      <c r="B27" s="1" t="s">
        <v>507</v>
      </c>
      <c r="C27" s="115"/>
      <c r="D27" s="340">
        <v>372000</v>
      </c>
      <c r="E27" s="99"/>
      <c r="F27" s="99"/>
    </row>
    <row r="28" spans="2:16">
      <c r="B28" s="1" t="s">
        <v>215</v>
      </c>
      <c r="C28" s="115"/>
      <c r="D28" s="340">
        <v>215875</v>
      </c>
      <c r="E28" s="99"/>
      <c r="F28" s="99"/>
    </row>
    <row r="29" spans="2:16">
      <c r="B29" s="1" t="s">
        <v>216</v>
      </c>
      <c r="D29" s="55">
        <f>D26/D27</f>
        <v>3.4403225806451614</v>
      </c>
      <c r="E29" s="100"/>
      <c r="F29" s="100"/>
    </row>
    <row r="30" spans="2:16">
      <c r="B30" s="1" t="s">
        <v>217</v>
      </c>
      <c r="D30" s="55">
        <f>(D26-D28)/D27</f>
        <v>2.8600134408602149</v>
      </c>
      <c r="E30" s="100"/>
      <c r="F30" s="100"/>
    </row>
    <row r="31" spans="2:16">
      <c r="B31" s="153"/>
      <c r="D31" s="2"/>
      <c r="E31" s="2"/>
      <c r="F31" s="2"/>
    </row>
    <row r="32" spans="2:16">
      <c r="B32" s="28"/>
      <c r="D32" s="2"/>
      <c r="E32" s="2"/>
      <c r="F32" s="2"/>
    </row>
    <row r="33" spans="2:6">
      <c r="B33" s="28" t="s">
        <v>508</v>
      </c>
      <c r="D33" s="2"/>
      <c r="E33" s="2"/>
      <c r="F33" s="2"/>
    </row>
    <row r="34" spans="2:6">
      <c r="B34" s="28"/>
      <c r="D34" s="2"/>
      <c r="E34" s="2"/>
      <c r="F34" s="2"/>
    </row>
    <row r="35" spans="2:6">
      <c r="B35" s="28"/>
      <c r="D35" s="2"/>
      <c r="E35" s="2"/>
      <c r="F35" s="2"/>
    </row>
    <row r="36" spans="2:6">
      <c r="B36" s="28"/>
    </row>
    <row r="37" spans="2:6">
      <c r="B37" s="1"/>
    </row>
  </sheetData>
  <autoFilter ref="A1:A44" xr:uid="{F21A19BA-6405-4026-A9BD-E9509C2F7702}">
    <filterColumn colId="0">
      <filters blank="1"/>
    </filterColumn>
  </autoFilter>
  <mergeCells count="1">
    <mergeCell ref="E7:F7"/>
  </mergeCells>
  <dataValidations count="1">
    <dataValidation type="list" allowBlank="1" showInputMessage="1" showErrorMessage="1" sqref="B3" xr:uid="{18E831E1-2C08-4EA2-BA16-0BF7B3A35518}">
      <formula1>#REF!</formula1>
    </dataValidation>
  </dataValidations>
  <pageMargins left="0.25" right="0.25" top="0.25" bottom="0.25" header="0.3" footer="0.3"/>
  <pageSetup orientation="landscape" horizontalDpi="300" verticalDpi="300"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19CA1-5DCB-4E3A-98B8-BA4293E5B327}">
  <dimension ref="A2:A14"/>
  <sheetViews>
    <sheetView showGridLines="0" workbookViewId="0">
      <selection activeCell="L14" sqref="L14"/>
    </sheetView>
  </sheetViews>
  <sheetFormatPr defaultRowHeight="15"/>
  <sheetData>
    <row r="2" spans="1:1">
      <c r="A2" t="s">
        <v>509</v>
      </c>
    </row>
    <row r="3" spans="1:1">
      <c r="A3" t="s">
        <v>510</v>
      </c>
    </row>
    <row r="4" spans="1:1">
      <c r="A4" t="s">
        <v>511</v>
      </c>
    </row>
    <row r="11" spans="1:1">
      <c r="A11" t="s">
        <v>512</v>
      </c>
    </row>
    <row r="12" spans="1:1">
      <c r="A12" t="s">
        <v>513</v>
      </c>
    </row>
    <row r="14" spans="1:1">
      <c r="A14" t="s">
        <v>514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BC8A9BB0F09B040A5C834AAC59007A5" ma:contentTypeVersion="4" ma:contentTypeDescription="Create a new document." ma:contentTypeScope="" ma:versionID="54c1b3831cccbd186fa0e2ad667c73d7">
  <xsd:schema xmlns:xsd="http://www.w3.org/2001/XMLSchema" xmlns:xs="http://www.w3.org/2001/XMLSchema" xmlns:p="http://schemas.microsoft.com/office/2006/metadata/properties" xmlns:ns2="0aad8fde-d003-402a-9d1b-d6218e39d373" targetNamespace="http://schemas.microsoft.com/office/2006/metadata/properties" ma:root="true" ma:fieldsID="6a54bc09aacbaafcf7c449ee1a66f7ea" ns2:_="">
    <xsd:import namespace="0aad8fde-d003-402a-9d1b-d6218e39d37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ad8fde-d003-402a-9d1b-d6218e39d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945472-7FDB-49FA-A8FD-59483C64BFF8}"/>
</file>

<file path=customXml/itemProps2.xml><?xml version="1.0" encoding="utf-8"?>
<ds:datastoreItem xmlns:ds="http://schemas.openxmlformats.org/officeDocument/2006/customXml" ds:itemID="{3A9C98D9-0809-42EC-AD4A-D32D12348E4C}"/>
</file>

<file path=customXml/itemProps3.xml><?xml version="1.0" encoding="utf-8"?>
<ds:datastoreItem xmlns:ds="http://schemas.openxmlformats.org/officeDocument/2006/customXml" ds:itemID="{F8C9C623-36D5-4ECE-BCA7-2227CAD5DBF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Brian Conroy</dc:creator>
  <cp:keywords/>
  <dc:description/>
  <cp:lastModifiedBy/>
  <cp:revision/>
  <dcterms:created xsi:type="dcterms:W3CDTF">2018-10-09T18:34:55Z</dcterms:created>
  <dcterms:modified xsi:type="dcterms:W3CDTF">2026-04-01T17:50:04Z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0x0101007BC8A9BB0F09B040A5C834AAC59007A5</vt:lpwstr>
  </property>
</Properties>
</file>